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80" windowWidth="15120" windowHeight="7656" activeTab="0"/>
  </bookViews>
  <sheets>
    <sheet name="Пр.2" sheetId="1" r:id="rId1"/>
    <sheet name="Пр.3" sheetId="2" r:id="rId2"/>
    <sheet name="Пр.5" sheetId="3" r:id="rId3"/>
    <sheet name="Пр.8" sheetId="4" r:id="rId4"/>
    <sheet name="Пр.9" sheetId="5" r:id="rId5"/>
  </sheets>
  <definedNames>
    <definedName name="_xlnm.Print_Titles" localSheetId="2">'Пр.5'!$10:$12</definedName>
  </definedNames>
  <calcPr fullCalcOnLoad="1"/>
</workbook>
</file>

<file path=xl/sharedStrings.xml><?xml version="1.0" encoding="utf-8"?>
<sst xmlns="http://schemas.openxmlformats.org/spreadsheetml/2006/main" count="716" uniqueCount="599">
  <si>
    <t>- на меры социальной поддержки многодетных семей по предоставлению материнского капитала на третьего ребенка и последующих детей</t>
  </si>
  <si>
    <t>- по расчету и предоставлению дотаций бюджетам поселений</t>
  </si>
  <si>
    <t xml:space="preserve"> 2 02 03027 05 0000 151</t>
  </si>
  <si>
    <t>Субвенции бюджетам муниципальных районов на содержание ребенка в семье опекуна и приемной семье, а также вознаграждение, причитающееся приемному родителю, в том числе</t>
  </si>
  <si>
    <t>- на содержание ребенка в семье опекуна и приемной семье ОБ</t>
  </si>
  <si>
    <t>- на оплату труда приемного родителя ОБ</t>
  </si>
  <si>
    <t>2 02 03029 05 0000 151</t>
  </si>
  <si>
    <t>Субвенции бюджетам муниципальных районов на компенсацию части родительской платы за содержание ребенка в муниципальных образовательных учреждениях, реализующих основную общеобразовательную программу дошкольного образования, в том числе</t>
  </si>
  <si>
    <t>- на выплату компенсации части родительской платы ОБ</t>
  </si>
  <si>
    <t xml:space="preserve"> 2 02 03999 05 0000 151</t>
  </si>
  <si>
    <t>Прочие субвенции бюджетам муниципальных районов, в том числе</t>
  </si>
  <si>
    <t>- на финансирование расходов на реализацию основных общеобразовательных программ в части оплаты труда работников общеобразовательных учреждений, расходов на учебные пособия, технические средства обучения, расходные материалы и хозяйственные нужды</t>
  </si>
  <si>
    <t xml:space="preserve"> 2 02 04000 00 0000 151</t>
  </si>
  <si>
    <t xml:space="preserve"> ИНЫЕ МЕЖБЮДЖЕТНЫЕ ТРАНСФЕРТЫ</t>
  </si>
  <si>
    <t>2 02 04012 05 0000 151</t>
  </si>
  <si>
    <t>Межбюджетные трансферты, передаваемые бюджетам муниципальных районов для компенсации дополнительных расходов, возникших в результате решений, принятых органами власти другого уровня:</t>
  </si>
  <si>
    <t>- Финансовая помощь советам ветеранов войны, труда, ВС, правоохранительных органов, жителей блокадного Ленинграда и бывших малолетних узников фашистских лагерей</t>
  </si>
  <si>
    <t xml:space="preserve"> 2 02 04014 05 0000 151</t>
  </si>
  <si>
    <t>Межбюджетные трансферты, предаваемые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</si>
  <si>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-  сельские поселения</t>
  </si>
  <si>
    <t>-  МО г.Волхов</t>
  </si>
  <si>
    <t>2 02 04999 05 0000 151</t>
  </si>
  <si>
    <t>Прочие межбюджетные трансферты, передаваемые бюджетам муниципальных районов:</t>
  </si>
  <si>
    <t>- Обеспечение мер социальной поддержки отдельных категорий инвалидов, проживающих в ЛО, в части предоставления бесплатного проезда в автомобильном транспорте общего пользования городского и пригородного сообщения</t>
  </si>
  <si>
    <t>- Обеспечение равной доступности общественного транспорта для отдельных категорий граждан РФ и ЛО</t>
  </si>
  <si>
    <t>- Софинансирование программ по жилью</t>
  </si>
  <si>
    <t>- Празднование дня ЛО</t>
  </si>
  <si>
    <t>№ п/п</t>
  </si>
  <si>
    <t>Итого</t>
  </si>
  <si>
    <t>Наименование раздела</t>
  </si>
  <si>
    <t>код</t>
  </si>
  <si>
    <t>и подраздела</t>
  </si>
  <si>
    <t>раздела</t>
  </si>
  <si>
    <t>подраздела</t>
  </si>
  <si>
    <t>всего</t>
  </si>
  <si>
    <t>Общегосударственные вопросы</t>
  </si>
  <si>
    <t>0100</t>
  </si>
  <si>
    <t>Функционирование высшего должностного лица субъекта Российской Федерации и муниципального образования</t>
  </si>
  <si>
    <t>0102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</si>
  <si>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</si>
  <si>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0103</t>
  </si>
  <si>
    <t>Функционирование Правительства РФ, высших исполнительных органов государственной  власти субъектов РФ, местных администраций</t>
  </si>
  <si>
    <t>0104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</si>
  <si>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</si>
  <si>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0106</t>
  </si>
  <si>
    <t>Другие общегосударственные вопросы</t>
  </si>
  <si>
    <t>0113</t>
  </si>
  <si>
    <t>Национальная безопасность и правоохранительная деятельность</t>
  </si>
  <si>
    <t>0300</t>
  </si>
  <si>
    <t>Органы юстиции</t>
  </si>
  <si>
    <t>0304</t>
  </si>
  <si>
    <t>Защита населения и территории от чрезвычайных ситуаций природного и техногенного характера, гражданская оборона</t>
  </si>
  <si>
    <t>0309</t>
  </si>
  <si>
    <t>Обеспечение пожарной безопасности</t>
  </si>
  <si>
    <t>0310</t>
  </si>
  <si>
    <t>Другие вопросы в области национальной безопасности и правоохранительной деятельности</t>
  </si>
  <si>
    <t>0314</t>
  </si>
  <si>
    <t>Национальная экономика</t>
  </si>
  <si>
    <t>0400</t>
  </si>
  <si>
    <t>Сельское хозяйство и рыболовство</t>
  </si>
  <si>
    <t>0405</t>
  </si>
  <si>
    <t>Транспорт</t>
  </si>
  <si>
    <t>0408</t>
  </si>
  <si>
    <t>Дорожное хозяйство</t>
  </si>
  <si>
    <t>0409</t>
  </si>
  <si>
    <t>Связь и информатика</t>
  </si>
  <si>
    <t>0410</t>
  </si>
  <si>
    <t>Другие вопросы в области национальной экономики</t>
  </si>
  <si>
    <t>0412</t>
  </si>
  <si>
    <t xml:space="preserve">Жилищно- коммунальное хозяйство </t>
  </si>
  <si>
    <t>0500</t>
  </si>
  <si>
    <t>Жилищное хозяйство</t>
  </si>
  <si>
    <t>0501</t>
  </si>
  <si>
    <t>Коммунальное хозяйство</t>
  </si>
  <si>
    <t>0502</t>
  </si>
  <si>
    <t>Благоустройство</t>
  </si>
  <si>
    <t>0503</t>
  </si>
  <si>
    <t xml:space="preserve">Образование </t>
  </si>
  <si>
    <t>0700</t>
  </si>
  <si>
    <t>Дошкольное образование</t>
  </si>
  <si>
    <t>0701</t>
  </si>
  <si>
    <t>Общее образование</t>
  </si>
  <si>
    <t>0702</t>
  </si>
  <si>
    <t>Молодежная политика и оздоровление детей</t>
  </si>
  <si>
    <t>0707</t>
  </si>
  <si>
    <t>Другие вопросы в области образования</t>
  </si>
  <si>
    <t>0709</t>
  </si>
  <si>
    <t>Культура и кинематография</t>
  </si>
  <si>
    <t>0800</t>
  </si>
  <si>
    <t>Культура</t>
  </si>
  <si>
    <t>0801</t>
  </si>
  <si>
    <t>Другие вопросы в области культуры, кинематографии</t>
  </si>
  <si>
    <t>0804</t>
  </si>
  <si>
    <t>Здравоохранение</t>
  </si>
  <si>
    <t>0900</t>
  </si>
  <si>
    <t>Стационарная медицинская помощь</t>
  </si>
  <si>
    <t>0901</t>
  </si>
  <si>
    <t>Амбулаторная помощь</t>
  </si>
  <si>
    <t>0902</t>
  </si>
  <si>
    <t>Другие вопросы в области здравоохранения</t>
  </si>
  <si>
    <t>0909</t>
  </si>
  <si>
    <t>Социальная политика</t>
  </si>
  <si>
    <t>1000</t>
  </si>
  <si>
    <t>Пенсионное обеспечение</t>
  </si>
  <si>
    <t>1001</t>
  </si>
  <si>
    <t>Социальное обслуживание населения</t>
  </si>
  <si>
    <t>1002</t>
  </si>
  <si>
    <t>Социальное обеспечение населения</t>
  </si>
  <si>
    <t>1003</t>
  </si>
  <si>
    <t>Охрана семьи и детства</t>
  </si>
  <si>
    <t>1004</t>
  </si>
  <si>
    <t>Другие вопросы в области социальной политики</t>
  </si>
  <si>
    <t>1006</t>
  </si>
  <si>
    <t>Физическая культура и спорт</t>
  </si>
  <si>
    <t>1100</t>
  </si>
  <si>
    <t>Физическая культура</t>
  </si>
  <si>
    <t>1101</t>
  </si>
  <si>
    <t>Средства массовой информации</t>
  </si>
  <si>
    <t>1200</t>
  </si>
  <si>
    <t>Телевидение и радиовещание</t>
  </si>
  <si>
    <t>1201</t>
  </si>
  <si>
    <t>Периодическая печать и издательства</t>
  </si>
  <si>
    <t>1202</t>
  </si>
  <si>
    <t>Обслуживание государственного и муниципального долга</t>
  </si>
  <si>
    <t>1300</t>
  </si>
  <si>
    <t>Обслуживание внутреннего государственного  и муниципального долга</t>
  </si>
  <si>
    <t>1301</t>
  </si>
  <si>
    <t>Межбюджетные трансферты бюджетам субъектов Российской Федерации и муниципальных образований общего характера</t>
  </si>
  <si>
    <t>1400</t>
  </si>
  <si>
    <t>Дотации на выравнивание бюджетной обеспеченности субъектов Российской Федерации и муниципальных образований</t>
  </si>
  <si>
    <t>1401</t>
  </si>
  <si>
    <t>Прочие межбюджетные трансферты общего характера</t>
  </si>
  <si>
    <t>1403</t>
  </si>
  <si>
    <t>Всего расходов</t>
  </si>
  <si>
    <t>244</t>
  </si>
  <si>
    <t>540</t>
  </si>
  <si>
    <t>111</t>
  </si>
  <si>
    <t>612</t>
  </si>
  <si>
    <t>от 08 апреля 2014 года № 14</t>
  </si>
  <si>
    <t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</t>
  </si>
  <si>
    <t>1 09 07033 05 0000 110</t>
  </si>
  <si>
    <t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цели, мобилизуемые на территориях муниципальных районов</t>
  </si>
  <si>
    <t>1 09 07050 00 0000 110</t>
  </si>
  <si>
    <t>Прочие местные налоги и сборы</t>
  </si>
  <si>
    <t>1 09 07053 05 0000 110</t>
  </si>
  <si>
    <t>Прочие местные налоги и сборы, мобилизуемые на территориях муниципальных районов (сумма платежа)</t>
  </si>
  <si>
    <t>1 08 07000 01 0000 110</t>
  </si>
  <si>
    <t>Государственная пошлина за государственную регистрацию, а также за совершение прочих юридически значимых действий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</si>
  <si>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Российской Федерации, субъектам Российской Федерации или муниципальным образованиям</t>
  </si>
  <si>
    <t>1 11 01000 00 0000 000</t>
  </si>
  <si>
    <t>1 11 03000 00 0000 000</t>
  </si>
  <si>
    <t>Проценты, полученные от предоставления бюджетных кредитов внутри страны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</si>
  <si>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</si>
  <si>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1 11 05000 00 0000 000</t>
  </si>
  <si>
    <t>1 11 07000 00 0000 000</t>
  </si>
  <si>
    <t>Платежи от государственных и муниципальных унитарных предприятий</t>
  </si>
  <si>
    <t xml:space="preserve"> 1 12 01010 01 0000 120</t>
  </si>
  <si>
    <t xml:space="preserve"> 1 12 01020 01 0000 120</t>
  </si>
  <si>
    <t xml:space="preserve"> 1 12 01030 01 0000 120</t>
  </si>
  <si>
    <t xml:space="preserve"> 1 12 01040 01 0000 120</t>
  </si>
  <si>
    <t>Плата за выбросы загрязняющих веществ в атмосферный воздух стационарными объектами</t>
  </si>
  <si>
    <t>Плата за выбросы загрязняющих веществ в атмосферный воздух передвижными объектами</t>
  </si>
  <si>
    <t>Плата за сбросы загрязняющих веществ в водные объекты</t>
  </si>
  <si>
    <t>Плата за размещение отходов производства и потребления</t>
  </si>
  <si>
    <t>1 13 01000 00 0000 000</t>
  </si>
  <si>
    <t>1 13 02000 00 0000 000</t>
  </si>
  <si>
    <t>Доходы от оказания платных услуг (работ)</t>
  </si>
  <si>
    <t>Доходы от компенсации затрат государства</t>
  </si>
  <si>
    <t>1 14 06000 00 0000 000</t>
  </si>
  <si>
    <t xml:space="preserve"> 1 14 06013 10 0000 430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</si>
  <si>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</si>
  <si>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 xml:space="preserve"> 1 16 03000 00 0000 000</t>
  </si>
  <si>
    <t>1 16 03010 01 0000 140</t>
  </si>
  <si>
    <t>1 16 03030 01 0000 140</t>
  </si>
  <si>
    <t>1 16 06000 00 0000 000</t>
  </si>
  <si>
    <t xml:space="preserve"> 1 16 08000 00 0000 000</t>
  </si>
  <si>
    <t xml:space="preserve"> 1 16 21000 00 0000 000</t>
  </si>
  <si>
    <t xml:space="preserve"> 1 16 25000 00 0000 000</t>
  </si>
  <si>
    <t xml:space="preserve"> 1 16 28000 00 0000 000</t>
  </si>
  <si>
    <t xml:space="preserve"> 1 16 35000 00 0000 000</t>
  </si>
  <si>
    <t xml:space="preserve"> 1 16 42000 00 0000 000</t>
  </si>
  <si>
    <t xml:space="preserve"> 1 16 90000 00 0000 000</t>
  </si>
  <si>
    <t>1 16 06000 01 0000 140</t>
  </si>
  <si>
    <t xml:space="preserve"> 1 16 08000 01 0000 140</t>
  </si>
  <si>
    <t xml:space="preserve"> 1 16 21050 05 0000 140</t>
  </si>
  <si>
    <t xml:space="preserve"> 1 16 25010 01 0000 140</t>
  </si>
  <si>
    <t xml:space="preserve"> 1 16 25030 01 0000 140</t>
  </si>
  <si>
    <t xml:space="preserve"> 1 16 25050 01 0000 140</t>
  </si>
  <si>
    <t xml:space="preserve"> 1 16 25060 01 0000 140</t>
  </si>
  <si>
    <t xml:space="preserve"> 1 16 27000 01 0000 140</t>
  </si>
  <si>
    <t xml:space="preserve"> 1 16 28000 01 0000 140</t>
  </si>
  <si>
    <t xml:space="preserve"> 1 16 30014 01 0000 140</t>
  </si>
  <si>
    <t xml:space="preserve"> 1 16 35030 05 0000 140</t>
  </si>
  <si>
    <t xml:space="preserve"> 1 16 42050 05 0000 140</t>
  </si>
  <si>
    <t xml:space="preserve"> 1 16 43000 01 0000 140</t>
  </si>
  <si>
    <t xml:space="preserve"> 1 16 90050 05 0000 140</t>
  </si>
  <si>
    <t>Прочие поступления от денежных взысканий (штрафов) и иных сумм в возмещение ущерба</t>
  </si>
  <si>
    <t>Прочие поступления от денежных взысканий (штрафов) и иных сумм в возмещение ущерба, зачисляемые в бюджеты муниципальных районов</t>
  </si>
  <si>
    <t xml:space="preserve"> 1 16 43000 01 0000 000</t>
  </si>
  <si>
    <t>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t>
  </si>
  <si>
    <t>Денежные взыскания (штрафы) за нарушение условий договоров (соглашений) о предоставлении бюджетных кредитов</t>
  </si>
  <si>
    <t>Денежные взыскания (штрафы) за нарушение условий договоров (соглашений) о предоставлении бюджетных кредитов за счет средств бюджетов муниципальных районов</t>
  </si>
  <si>
    <t>Суммы по искам о возмещении вреда, причиненного окружающей среде</t>
  </si>
  <si>
    <t>Суммы по искам о возмещении вреда, причиненного окружающей среде, подлежащие зачислению в бюджеты муниципальных районов</t>
  </si>
  <si>
    <t>Денежные взыскания (штрафы) за правонарушения в области дорожного движения</t>
  </si>
  <si>
    <t xml:space="preserve"> 1 16 30000 01 0000 000</t>
  </si>
  <si>
    <t>Денежные взыскания (штрафы) за нарушение правил перевозки крупногабаритных и тяжеловесных грузов по автомобильным дорогам общего пользования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</si>
  <si>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</si>
  <si>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Денежные взыскания (штрафы) за нарушение Федерального закона "О пожарной безопасности"</t>
  </si>
  <si>
    <t xml:space="preserve"> 1 16 27000 01 0000 000</t>
  </si>
  <si>
    <t>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земельного законодательства, лесного законодательства, водного законодательства</t>
  </si>
  <si>
    <t>Денежные взыскания (штрафы) за нарушение законодательства Российской Федерации о недрах</t>
  </si>
  <si>
    <t>Денежные взыскания (штрафы) за нарушение законодательства Российской Федерации об охране и использовании животного мира</t>
  </si>
  <si>
    <t>Денежные взыскания (штрафы) за нарушение законодательства в области охраны окружающей среды</t>
  </si>
  <si>
    <t>Денежные взыскания (штрафы) за нарушение земельного законодательства</t>
  </si>
  <si>
    <t>Денежные взыскания (штрафы) и иные суммы, взыскиваемые с лиц, виновных в совершении преступлений, и в возмещение ущерба имуществу</t>
  </si>
  <si>
    <t>Денежные взыскания (штрафы) и иные суммы, взыскиваемые с лиц, виновных в совершении преступлений, и в возмещение ущерба имуществу, зачисляемые в бюджеты муниципальных районов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</si>
  <si>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и табачной продукции</t>
  </si>
  <si>
    <t>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</si>
  <si>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Денежные взыскания (штрафы) за нарушение законодательства о налогах и сборах</t>
  </si>
  <si>
    <t>Денежные взыскания (штрафы) за нарушение законодательства о налогах и сборах, предусмотренные статьями 116, 118, 1191, пунктами 1 и 2 статьи 120, статьями 125, 126, 128, 129, 1291, 132, 133, 134, 135, 1351 Налогового кодекса Российской Федерации, а также штрафы, взыскание которых осуществляется на основании ранее действовавшей статьи 117 Налогового кодекса Российской Федерации</t>
  </si>
  <si>
    <t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</si>
  <si>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 xml:space="preserve"> 1 17 01000 00 0000 000</t>
  </si>
  <si>
    <t xml:space="preserve"> 1 17 01050 05 0000 180</t>
  </si>
  <si>
    <t xml:space="preserve"> 1 17 05000 00 0000 000</t>
  </si>
  <si>
    <t>Невыясненные поступления</t>
  </si>
  <si>
    <t>Невыясненные поступления, зачисляемые в бюджеты муниципальных районов</t>
  </si>
  <si>
    <t>Прочие неналоговые доходы</t>
  </si>
  <si>
    <t>2 19 00000 00 0000 000</t>
  </si>
  <si>
    <t>2 19 05000 00 0000 151</t>
  </si>
  <si>
    <t>ВОЗВРАТ ОСТАТКОВ СУБСИДИЙ, СУБВЕНЦИЙ И ИНЫХ МЕЖБЮДЖЕТНЫХ ТРАНСФЕРТОВ, ИМЕЮЩИХ ЦЕЛЕВОЕ НАЗНАЧЕНИЕ, ПРОШЛЫХ ЛЕТ</t>
  </si>
  <si>
    <t>Возврат остатков субсидий, субвенций и иных межбюджетных трансфертов, имеющих целевое назначение, прошлых лет из бюджетов муниципальных районов:</t>
  </si>
  <si>
    <t>ежемесячное денежное вознаграждение за классное руководство</t>
  </si>
  <si>
    <t>стимулирующие выплаты воспитателям, помощникам воспитателей дошкольных учреждений</t>
  </si>
  <si>
    <t>питание обучающихся в общеобразовательных учреждениях</t>
  </si>
  <si>
    <t>обеспечение жильем отдельных категорий граждан, уволенных с военной службы</t>
  </si>
  <si>
    <t>мероприятия по проектированию и строительству автодорог общего пользования</t>
  </si>
  <si>
    <t>обеспечение стимулирующих выплат основному персоналу муниципальных музеев и библиотек</t>
  </si>
  <si>
    <t>обеспечение жильем граждан, уволенных с военной службы</t>
  </si>
  <si>
    <t>средства на развитие общественной инфраструктуры муниципального значения в Ленинградской области (средства депутатов)</t>
  </si>
  <si>
    <t>Наименование объекта</t>
  </si>
  <si>
    <t>Годы           стр-ва</t>
  </si>
  <si>
    <t>План на 2013 год</t>
  </si>
  <si>
    <t>в том числе</t>
  </si>
  <si>
    <t>Виды работ на 2013 год</t>
  </si>
  <si>
    <t>бюджет района</t>
  </si>
  <si>
    <t>областной бюджет</t>
  </si>
  <si>
    <t>Объекты образования</t>
  </si>
  <si>
    <t>МДОБУ "Детский сад №2 "Рябинка" комбинированного вида " г.Волхов</t>
  </si>
  <si>
    <t>ремонт ограждения и веранд</t>
  </si>
  <si>
    <t>МДОБУ "Детский сад №3  комбинированного вида " г.Волхов</t>
  </si>
  <si>
    <t>благоустройство (асфальтирование)</t>
  </si>
  <si>
    <t>Муниципальное дошкольное образовательное бюджетное учреждение "Детский сад №5 "Аистенок" комбинированного вида" г.Волхов</t>
  </si>
  <si>
    <t>Замена оконных блоков</t>
  </si>
  <si>
    <t>Муниципальное дошкольное образовательное бюджетное учреждение "Детский сад №6 "Солнышко" комбинированного вида" г.Волхов</t>
  </si>
  <si>
    <t>Замена оконных блоков, выпиловка деревьев</t>
  </si>
  <si>
    <t>МДОБУ «Детский сад №8 "Сказка" комбинированного вида" г.Волхов</t>
  </si>
  <si>
    <t>Замена оконных блоков, ремонт системы отопления, ремонт кровли</t>
  </si>
  <si>
    <t>Муниципальное дошкольное образовательное бюджетное учреждение "Детский сад №10 "Светлячок"  г.Волхов</t>
  </si>
  <si>
    <t>Ремонт групповых помещений</t>
  </si>
  <si>
    <t>МДОБУ "Детский сад №17 "Сказка" комбинированного вида" г.Новая Ладога</t>
  </si>
  <si>
    <t>ремонт канализации</t>
  </si>
  <si>
    <t>МДОБУ "Детский сад №19" д.Усадище</t>
  </si>
  <si>
    <t>Замена оконных блоков, ремонт системы отопления</t>
  </si>
  <si>
    <t>МДОБУ "Детский сад №20 с.Старая Ладога"</t>
  </si>
  <si>
    <t>замена оконных блоков по адресу: ул.Советская д.29</t>
  </si>
  <si>
    <t>МДОБУ "Детский сад №22 г.Волхов</t>
  </si>
  <si>
    <t>ремонтные работы, приобретение оборудования, мебели, инвентаря</t>
  </si>
  <si>
    <t>Строительство здания дошкольной образовательной организации на 8 групп (155 мест) с бассейном по адресу: г.Волхов, ул.Расстанная, дом 4а</t>
  </si>
  <si>
    <t>проектно-изыскательские работы по  строительству наружных инженерных сетей</t>
  </si>
  <si>
    <t>ИТОГО по дошкольным учреждениям</t>
  </si>
  <si>
    <t>МОБУ "Алексинская средняя общеобразовательная школа"</t>
  </si>
  <si>
    <t>ремонт туалетных комнат</t>
  </si>
  <si>
    <t>МОБУ "Волховская городская гимназия"</t>
  </si>
  <si>
    <t xml:space="preserve"> ремонт борцовского зала, инструментальное обследование здания</t>
  </si>
  <si>
    <t>Муниципальное общеобразовательное бюджетное учреждение "Волховская средняя общеобразовательная школа № 1"</t>
  </si>
  <si>
    <t>устройство дренажа у спортивной площадки, устройство брусчатки</t>
  </si>
  <si>
    <t>МОБУ "Волховская средняя общеобразовательная школа №5"</t>
  </si>
  <si>
    <t>замена тротуарной плитки</t>
  </si>
  <si>
    <t>МОБУ "Волховская средняя общеобразовательная школа №6"</t>
  </si>
  <si>
    <t>ремонт спортивного зала</t>
  </si>
  <si>
    <t>МОБУ "Гостинопольская основная общеобразовательная школа"</t>
  </si>
  <si>
    <t>ремонт стены в спортивном зале</t>
  </si>
  <si>
    <t>МОБУ "Пашская средняя общеобразовательная школа "</t>
  </si>
  <si>
    <t>МОУ "Средняя общеобразовательная школа № 8 г.Волхова"</t>
  </si>
  <si>
    <t>софинансирование на строительство пристройки</t>
  </si>
  <si>
    <t>МОБУ "Староладожская средняя общеобразовательная школа"</t>
  </si>
  <si>
    <t>замена оконных блоков, ремонт пищеблока</t>
  </si>
  <si>
    <t>МОБУ "Усадищенская средняя общеобразовательная школа"</t>
  </si>
  <si>
    <t xml:space="preserve">ремонт брусчатки </t>
  </si>
  <si>
    <t>МОБУ "Волховская средняя общеобразовательная школа №3"</t>
  </si>
  <si>
    <t>ремонт фасада и козырьков</t>
  </si>
  <si>
    <t>ИТОГО по школам</t>
  </si>
  <si>
    <t>МОБУ "ДОД "Дом детского творчества" г.Новая Ладога</t>
  </si>
  <si>
    <t>ремонт кровли, косметический ремонт в помещениях</t>
  </si>
  <si>
    <t>МОУ ДОД "Дворец ДЮТ Волховского района"</t>
  </si>
  <si>
    <t>ремонт шиферной кровли ул.Островского, дом 6</t>
  </si>
  <si>
    <t>МОБУ ДОД "Волховская детская художественная школа"</t>
  </si>
  <si>
    <t>ремонт фасада</t>
  </si>
  <si>
    <t>МОБУ ДОД "Детско-юношеская спортивная школа" г.Волхов</t>
  </si>
  <si>
    <t>ремонт лестничных клеток</t>
  </si>
  <si>
    <t>ИТОГО по объектам дополнительного образования</t>
  </si>
  <si>
    <t>ВСЕГО по объектам образования</t>
  </si>
  <si>
    <t>Объекты здравоохранения</t>
  </si>
  <si>
    <t>МБУЗ "Волховская ЦРБ"</t>
  </si>
  <si>
    <t>ПИР  по ФАП в д.Усадище, оплата технологического присоединения по ФАП с. Колчаново, ремонт Пашской участковой больницы, Сясьстройской районной больницы, строительство ФАП д.Усадище, ФАП с.Колчаново</t>
  </si>
  <si>
    <t>ИТОГО по объектам здравоохранения</t>
  </si>
  <si>
    <t>Объекты социальной защиты</t>
  </si>
  <si>
    <t>Муниципальное бюджетное учреждение "Реабилитационный центр для детей и подростков с ограниченными возможностями" Волховского муниципального района Ленинградской области</t>
  </si>
  <si>
    <t>ремонт фасада, ремонт пристройки</t>
  </si>
  <si>
    <t>ИТОГО по объектам социальной защиты</t>
  </si>
  <si>
    <t>ВСЕГО по объектам социальной сферы</t>
  </si>
  <si>
    <t>Объекты коммунального хозяйства и благоустройства</t>
  </si>
  <si>
    <t xml:space="preserve">Реконструкция ВОС в п. Селиваново </t>
  </si>
  <si>
    <t>софинансирование ПСД</t>
  </si>
  <si>
    <t>Замена котла в котельной п.Селиваново</t>
  </si>
  <si>
    <t>софинансирование на замену котла</t>
  </si>
  <si>
    <t>Замена водопровода п.Селиваново</t>
  </si>
  <si>
    <t>софинансирование на замену водопровода</t>
  </si>
  <si>
    <t>Ремонт канализационного коллектора п.Селиваново</t>
  </si>
  <si>
    <t>Ремонт автомобильных дорог п.Селиваново</t>
  </si>
  <si>
    <t>Капитальный ремонт теплотрассы г.Новая Ладога</t>
  </si>
  <si>
    <t>софинансирование</t>
  </si>
  <si>
    <t>Ремонт магистральной теплотрассы диам.219 мм и приобретение частотного преобразователя для котельной в д. Вындин Остров</t>
  </si>
  <si>
    <t>Приобретение и монтаж котла КВГМ-2,5-95 в котельной д.Потанино</t>
  </si>
  <si>
    <t>Ремонт водопроводной сети диам.100 мм. В д. Хвалово</t>
  </si>
  <si>
    <t>Реконструкция  КОС в дер.Бережки</t>
  </si>
  <si>
    <t>оплата технологического присоединения к сетям ОАО "Ленэнерго", за выполненные СМР, оплата БТИ, консультационные услуги</t>
  </si>
  <si>
    <t>Реконструкция системы водоснабжения с.Старая Ладога</t>
  </si>
  <si>
    <t>софинансирование по оплате за экспертизу проекта</t>
  </si>
  <si>
    <t>Ремонт  КОС в дер. Хвалово</t>
  </si>
  <si>
    <t>Устройство спортивных площадок в г.Сясьстрой , ул.Петрозаводская, ул.Космонавтов</t>
  </si>
  <si>
    <t>Газификация жилых домов №4 и №5 д.Потанино</t>
  </si>
  <si>
    <t>2013-2014</t>
  </si>
  <si>
    <t>ИТОГО по объектам коммунального хозяйства и благоустройства</t>
  </si>
  <si>
    <t>ВСЕГО по адресной программе</t>
  </si>
  <si>
    <t>Наименование КВСР</t>
  </si>
  <si>
    <t>Бюджетополучатель</t>
  </si>
  <si>
    <t>КФСР</t>
  </si>
  <si>
    <t>КЦСР</t>
  </si>
  <si>
    <t>КВР</t>
  </si>
  <si>
    <t>КОСГУ</t>
  </si>
  <si>
    <t>КВСР</t>
  </si>
  <si>
    <t>2180100</t>
  </si>
  <si>
    <t>340</t>
  </si>
  <si>
    <t>МКУ "Центр образования"</t>
  </si>
  <si>
    <t>МДОБУ "Детский сад 8 "Сказка"</t>
  </si>
  <si>
    <t>4209900</t>
  </si>
  <si>
    <t>241</t>
  </si>
  <si>
    <t>МОБУ "Волховская средняя общеобразовательная школа 3"</t>
  </si>
  <si>
    <t>4219900</t>
  </si>
  <si>
    <t>КФ Волховского МР</t>
  </si>
  <si>
    <t>Администрация МО "Иссадское сельское поселение"</t>
  </si>
  <si>
    <t>0700500</t>
  </si>
  <si>
    <t>251</t>
  </si>
  <si>
    <t>Администрация МО "Пашское сельское поселение"</t>
  </si>
  <si>
    <t>Администрация МО "Потанинское сельское поселение"</t>
  </si>
  <si>
    <t>Администрация МО "Свирицкое сельское поселение"</t>
  </si>
  <si>
    <t>Администрация МО "Селивановское сельское поселение"</t>
  </si>
  <si>
    <t>Администрация МО "Староладожское сельское поселение"</t>
  </si>
  <si>
    <t>Администрация МО "Усадищенское сельское поселение"</t>
  </si>
  <si>
    <t>Администрация МО "Хваловское сельское поселение"</t>
  </si>
  <si>
    <t>Администрация МО Вындиноостровское сельское поселение</t>
  </si>
  <si>
    <t>Администрация муниципального образования Колчановское сельское поселение</t>
  </si>
  <si>
    <t>Расход, тыс.руб.</t>
  </si>
  <si>
    <t xml:space="preserve">Отчет об использовании бюджетных ассигнований резервного фонда администрации Волховского муниципального района за 2013 год </t>
  </si>
  <si>
    <t>111 01 03 00 00 05 0000 710</t>
  </si>
  <si>
    <t>111 01 05 00 00 05 0000 000</t>
  </si>
  <si>
    <t>112 01 06 01 00 00 0000 000</t>
  </si>
  <si>
    <t>111 01 06 05 01 05 0000 640</t>
  </si>
  <si>
    <t>Источники внутреннего финансирования дефицита районного бюджета Волховского муниципального района Ленинградской области по кодам главных администраторов источников за 2013 год</t>
  </si>
  <si>
    <t>Налог, взимаемый в связи  с применением  патентной системы  налогообложения, зачисляемый  в бюджеты муниципальных районов</t>
  </si>
  <si>
    <r>
      <t xml:space="preserve"> </t>
    </r>
    <r>
      <rPr>
        <sz val="10"/>
        <rFont val="Times New Roman"/>
        <family val="1"/>
      </rPr>
      <t>Доходы в виде прибыли, приходящейся на доли в уставных (складочных) капиталах хозяйственных товариществ и обществ, или дивиденды по акциям, принадлежащим муниципальным районам</t>
    </r>
  </si>
  <si>
    <t>Субвенции бюджетам муниципальных районов на обеспечение предоставления  жилых помещений детям-сиротам и  детям, оставшимся без попечения родителей, лицам из их числа по договорам найма специализированных жилых помещений</t>
  </si>
  <si>
    <t>Межбюджетные трансферты, передаваемые бюджетам муниципальных районов на комплектование книжных фондов библиотек муниципальных образований</t>
  </si>
  <si>
    <t>составление списков кандидатов в присяжные заседатели Федеральных судов</t>
  </si>
  <si>
    <t>Расходы по разделам и подразделам функциональной классификации расходов за 2013 год</t>
  </si>
  <si>
    <t>Исполнение адресной программы капитальных вложений на 2013 год за счет средств местного бюджета по объектам Волховского муниципального района</t>
  </si>
  <si>
    <t>софинансирование на ремонт канализационного коллектора</t>
  </si>
  <si>
    <t>софинансирование на ремонт автомобильных дорог</t>
  </si>
  <si>
    <t>Строительство подъездной дороги к полигону твердых бытовых и отдельных видов промышленных отходов в Волховском районе</t>
  </si>
  <si>
    <t>софинансирование на строительство</t>
  </si>
  <si>
    <t>Информация,</t>
  </si>
  <si>
    <t>Совета депутатов</t>
  </si>
  <si>
    <t>утвержденная  к опубликованию п. 3 решения</t>
  </si>
  <si>
    <t>Администрация Волховского муниципального района</t>
  </si>
  <si>
    <t>110</t>
  </si>
  <si>
    <t>119</t>
  </si>
  <si>
    <t>Скорая медицинская помощь</t>
  </si>
  <si>
    <t>0904</t>
  </si>
  <si>
    <t>2 02 02145 05 0000 151</t>
  </si>
  <si>
    <t>Субсидии бюджетам муниципальных районов на модернизацию региональных систем общего образования</t>
  </si>
  <si>
    <t>- за счет средств федерального бюджета</t>
  </si>
  <si>
    <t>- ДЦП " Культура ЛО на 2011-2013 годы"</t>
  </si>
  <si>
    <t xml:space="preserve"> - оказания государственной поддержки молодым гражданам, нуждающимся в улучшении жилищных условий, на строительство (приобретение) жилья</t>
  </si>
  <si>
    <t>Субвенции бюджетам муниципальных районов на обеспечение жильем отдельных категорий граждан, установленных Федеральным законом от 12 января 1995 года № 5-ФЗ "О ветеранах", в соответствии с Указом Президента Российской Федерации от 7 мая 2008 года № 714 "Об обеспечении жильем ветеранов Великой Отечественной войны 1941 - 1945 годов"</t>
  </si>
  <si>
    <t>Субвенции бюджетам муниципальных районов на обеспечение жильем отдельных категорий граждан, установленных Федеральными законами от 12 января 1995 года № 5-ФЗ "О ветеранах" и от 24 ноября 1995 года № 181-ФЗ "О социальной защите инвалидов в Российской Федерации"</t>
  </si>
  <si>
    <t>2 02 03069 05 0000 151</t>
  </si>
  <si>
    <t>2 02 03070 05 0000 151</t>
  </si>
  <si>
    <t>2 02 03090 05 0000 151</t>
  </si>
  <si>
    <t>- на осуществление государственных полномочий в сфере охраны здоровья граждан</t>
  </si>
  <si>
    <t>Субвенция бюджетам муниципальных образований на осуществление ежемесячной денежной выплаты, назначаемой в случае рождения третьего ребенка или последующих детей до достижения ребенком возраста трех лет</t>
  </si>
  <si>
    <t>- Средства Резервного фонда Ленинградской области</t>
  </si>
  <si>
    <t>- Средства на развитие общественной инфраструктуры муниципального значения в Ленинградской области (средства депутатов)</t>
  </si>
  <si>
    <t>Проценты, полученные от предоставления бюджетных кредитов внутри страны за счет средств бюджетов муниципальных районов</t>
  </si>
  <si>
    <t>2 02 02008 05 0000 151</t>
  </si>
  <si>
    <t>Субсидии бюджетам муниципальных районов на обеспечение жильем молодых семей</t>
  </si>
  <si>
    <t>2 02 01003 05 0000 151</t>
  </si>
  <si>
    <t>2 02 04025 05 0000 151</t>
  </si>
  <si>
    <t>- ДЦП "Развитие системы защиты прав потребителей в ленинградской области на 2012-2014 годы"</t>
  </si>
  <si>
    <t>- ДЦП "Развитие электронного и дистанционного обучения в ЛО на 2013-2015 годы"</t>
  </si>
  <si>
    <t>- по подготовке граждан, желающих принять на воспитание в свою семью ребенка, оставшегося без попечения родителей</t>
  </si>
  <si>
    <t>- за счет остатков средств федерального бюджета</t>
  </si>
  <si>
    <t>- Обеспечение равной доступности услуг общественного транспорта на территории Ленинградской области для отдельных категорий граждан, оказание мер социальной поддержки которым осуществляется за счет средств бюджета Санкт-Петербурга</t>
  </si>
  <si>
    <t>2 02 02204 05 0000 151</t>
  </si>
  <si>
    <t>Субсидии бюджетам на модернизацию региональных систем дошкольного образования</t>
  </si>
  <si>
    <t>- Обеспечение стимулирующих выплат основному персоналу муниципальных музеев и библиотек</t>
  </si>
  <si>
    <t>- Строительство подъездной дороги к полигону твердых бытовых отходов</t>
  </si>
  <si>
    <t>2 02 02051 05 0000 151</t>
  </si>
  <si>
    <t>Субсидии бюджетам муниципальных районов на реализацию федеральных целевых программ</t>
  </si>
  <si>
    <t>- Строительство пристройки к МОБУ "Средняя общеобразовательная школа №8" г.Волхов</t>
  </si>
  <si>
    <t>2 02 03119 05 0000 151</t>
  </si>
  <si>
    <t>НАИМЕНОВАНИЕ</t>
  </si>
  <si>
    <t>000 01 03 00 00 05 0000 000</t>
  </si>
  <si>
    <t>Бюджетные кредиты от других бюджетов бюджетной системы Российской Федерации полученные бюджетами муниципальных районов в валюте Российской Федерации</t>
  </si>
  <si>
    <t>Получение кредитов от других бюджетов бюджетной системы Российской Федерации бюджетами муниципальных районов в валюте Российской Федерации</t>
  </si>
  <si>
    <t>Изменение остатков средств на счетах по учету средств бюджета</t>
  </si>
  <si>
    <t>Акции и другие формы участия в капитале, находящиеся в государственной и муниципальной собственности</t>
  </si>
  <si>
    <t>000 01 06 05 00 05 0000 000</t>
  </si>
  <si>
    <t>Бюджетные кредиты, предоставленные внутри страны в валюте Российской Федерации из бюджета муниципального района</t>
  </si>
  <si>
    <t>Возврат бюджетных кредитов, предоставленных юридическим лицам из бюджетов муниципальных районов в валюте Российской Федерации</t>
  </si>
  <si>
    <t>Всего источников внутреннего финансирования</t>
  </si>
  <si>
    <t xml:space="preserve"> -На организацию дистанционного обучения инвалидов</t>
  </si>
  <si>
    <t>- На поддержку граждан, нуждающихся в улучшении жилищных условий, на основе принципов ипотечного кредитования в Ленинградской области на 2013-2015 годы</t>
  </si>
  <si>
    <t>-за счет средств федерального бюджета</t>
  </si>
  <si>
    <t xml:space="preserve"> 1 11 05025 05 0000 120</t>
  </si>
  <si>
    <t>Доходы, получаемые в виде арендной платы, а также средства от продажи права на заключение договоров аренды  за земли, находящиеся в собственности муниципальных районов (за исключением земельных участков муниципальных бюджетных и автономных учреждений)</t>
  </si>
  <si>
    <t>1 08 07150 01 0000 110</t>
  </si>
  <si>
    <t>Государственная пошлина за выдачу разрешения на установку рекламной конструкции</t>
  </si>
  <si>
    <t>1 11 03050 05 0000 120</t>
  </si>
  <si>
    <t>1 11 01050 05 0000 120</t>
  </si>
  <si>
    <t>2 02 01009 05 0000 151</t>
  </si>
  <si>
    <t>Дотация бюджетам муниципальных районов на выравнивание бюджетной обеспеченности</t>
  </si>
  <si>
    <t>Дотация бюджетам муниципальных районов на поддержку мер по обеспечению сбалансированности бюджетов</t>
  </si>
  <si>
    <t>Дотация бюджетам муниципальных районов на поощрение достижения наилучших показателей деятельности органов местного самоуправления</t>
  </si>
  <si>
    <t>Исполнение</t>
  </si>
  <si>
    <t>План</t>
  </si>
  <si>
    <t xml:space="preserve"> 1 01 02010 01 0000 110</t>
  </si>
  <si>
    <t xml:space="preserve"> 1 01 02020 01 0000 110</t>
  </si>
  <si>
    <t xml:space="preserve"> 1 01 02030 01 0000 110</t>
  </si>
  <si>
    <t xml:space="preserve"> 1 01 02040 01 0000 110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</si>
  <si>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</si>
  <si>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</si>
  <si>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</si>
  <si>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 в соответствии со статьей 2271 Налогового кодекса Российской Федерации</t>
  </si>
  <si>
    <t>Показатели исполнения  районного    бюджета Волховского  муниципального  района  Ленинградской  области за 2013 год по доходам по кодам классификации доходов бюджета</t>
  </si>
  <si>
    <t>1 05 01010 01 0000 110</t>
  </si>
  <si>
    <t>Налог, взимаемый с налогоплательщиков, выбравших в качестве объекта налогообложения доходы</t>
  </si>
  <si>
    <t>1 05 01020 01 0000 110</t>
  </si>
  <si>
    <t>1 05 01050 01 0000 110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</si>
  <si>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</si>
  <si>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Минимальный налог, зачисляемый в бюджеты субъектов Российской Федерации</t>
  </si>
  <si>
    <t xml:space="preserve"> 1 05 02010 02 0000 110</t>
  </si>
  <si>
    <t xml:space="preserve"> 1 05 02020 02 0000 110</t>
  </si>
  <si>
    <t>Единый налог на вмененный доход для отдельных видов деятельности (за налоговые периоды, истекшие до 1 января 2011 года)</t>
  </si>
  <si>
    <t>1 05 03010 01 0000 110</t>
  </si>
  <si>
    <t>1 08 03010 01 0000 110</t>
  </si>
  <si>
    <t>1 09 00000 00 0000 000</t>
  </si>
  <si>
    <t>ЗАДОЛЖЕННОСТЬ И ПЕРЕРАСЧЕТЫ ПО ОТМЕНЕННЫМ НАЛОГАМ, СБОРАМ И ИНЫМ ОБЯЗАТЕЛЬНЫМ ПЛАТЕЖАМ</t>
  </si>
  <si>
    <t>1 09 07000 00 0000 000</t>
  </si>
  <si>
    <t>Прочие налоги и сборы (по отмененным местным налогам и сборам)</t>
  </si>
  <si>
    <t>1 09 07030 00 0000 110</t>
  </si>
  <si>
    <t>Волховского муниципального района</t>
  </si>
  <si>
    <t>код бюджетной</t>
  </si>
  <si>
    <t>сумма</t>
  </si>
  <si>
    <t>классификации</t>
  </si>
  <si>
    <t>(тыс.руб.)</t>
  </si>
  <si>
    <t>ИСТОЧНИК ДОХОДОВ</t>
  </si>
  <si>
    <t>тыс.руб.</t>
  </si>
  <si>
    <t xml:space="preserve"> 1 00 00000 00 0000 000</t>
  </si>
  <si>
    <t>НАЛОГОВЫЕ И НЕНАЛОГОВЫЕ ДОХОДЫ</t>
  </si>
  <si>
    <t xml:space="preserve"> 1 01 00000 00 0000 000</t>
  </si>
  <si>
    <t>НАЛОГИ НА ПРИБЫЛЬ, ДОХОДЫ</t>
  </si>
  <si>
    <t xml:space="preserve"> 1 01 02000 01 0000 110</t>
  </si>
  <si>
    <t>Налог на доходы физических лиц</t>
  </si>
  <si>
    <t xml:space="preserve"> 1 05 00000 00 0000 000</t>
  </si>
  <si>
    <t>НАЛОГИ НА СОВОКУПНЫЙ ДОХОД</t>
  </si>
  <si>
    <t>1 05 01000 01 0000 110</t>
  </si>
  <si>
    <t>Налог, взимаемый  в связи с применением упрощенной системы налогообложения</t>
  </si>
  <si>
    <t xml:space="preserve"> 1 05 02000 02 0000 110</t>
  </si>
  <si>
    <t>Единый налог на вмененный доход для отдельных видов деятельности</t>
  </si>
  <si>
    <t>1 05 03000 01 0000 110</t>
  </si>
  <si>
    <t>Единый сельскохозяйственный налог</t>
  </si>
  <si>
    <t>1 05 04020 02 0000 110</t>
  </si>
  <si>
    <t>Налог, взимаемый в связи с применением патентной системы налогообложения, зачисляемый в бюджеты муниципальных районов</t>
  </si>
  <si>
    <t xml:space="preserve"> 1 08 00000 00 0000 000</t>
  </si>
  <si>
    <t>ГОСУДАРСТВЕННАЯ ПОШЛИНА</t>
  </si>
  <si>
    <t>1 08 03000 01 0000 110</t>
  </si>
  <si>
    <t>Государственная пошлина по делам, рассматриваемым в судах общей юрисдикции, мировыми судьями</t>
  </si>
  <si>
    <t xml:space="preserve"> 1 11 00000 00 0000 000</t>
  </si>
  <si>
    <t>ДОХОДЫ ОТ ИСПОЛЬЗОВАНИЯ ИМУЩЕСТВА, НАХОДЯЩЕГОСЯ В ГОСУДАРСТВЕННОЙ И МУНИЦИПАЛЬНОЙ СОБСТВЕННОСТИ</t>
  </si>
  <si>
    <t xml:space="preserve"> 1 11 05013 10 0000 120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</si>
  <si>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</si>
  <si>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 xml:space="preserve"> 1 11 05035 05 0000 120</t>
  </si>
  <si>
    <t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t>
  </si>
  <si>
    <t>1 11 07015 05 0000 120</t>
  </si>
  <si>
    <t>Доходы от перечисления части прибыли остающейся после уплаты налогов и иных обязательных платежей муниципальных унитарных предприятий, созданных муниципальными районами</t>
  </si>
  <si>
    <t xml:space="preserve"> 1 12 00000 00 0000 000</t>
  </si>
  <si>
    <t>ПЛАТЕЖИ ПРИ ПОЛЬЗОВАНИИ ПРИРОДНЫМИ РЕСУРСАМИ</t>
  </si>
  <si>
    <t xml:space="preserve"> 1 12 01000 01 0000 120</t>
  </si>
  <si>
    <t>Плата за негативное воздействие на окружающую среду</t>
  </si>
  <si>
    <t xml:space="preserve"> 1 13 00000 00 0000 000</t>
  </si>
  <si>
    <t>ДОХОДЫ ОТ ОКАЗАНИЯ ПЛАТНЫХ УСЛУГ (РАБОТ) И КОМПЕНСАЦИИ ЗАТРАТ ГОСУДАРСТВА</t>
  </si>
  <si>
    <t>1 13 01995 05 0000 130</t>
  </si>
  <si>
    <t>Прочие доходы от оказания платных услуг (работ) получателями  средств бюджетов муниципальных районов</t>
  </si>
  <si>
    <t>1 13 02995 05 0000 130</t>
  </si>
  <si>
    <t>Прочие доходы от компенсации затрат бюджетов муниципальных районов</t>
  </si>
  <si>
    <t xml:space="preserve"> 1 14 00000 00 0000 000</t>
  </si>
  <si>
    <t>ДОХОДЫ ОТ ПРОДАЖИ МАТЕРИАЛЬНЫХ И НЕМАТЕРИАЛЬНЫХ АКТИВОВ</t>
  </si>
  <si>
    <t>Доходы от продажи земельных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</si>
  <si>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 xml:space="preserve"> 1 16 00000 00 0000 000</t>
  </si>
  <si>
    <t>ШТРАФЫ, САНКЦИИ, ВОЗМЕЩЕНИЕ УЩЕРБА</t>
  </si>
  <si>
    <t xml:space="preserve"> 1 17 00000 00 0000 000</t>
  </si>
  <si>
    <t>ПРОЧИЕ НЕНАЛОГОВЫЕ ДОХОДЫ</t>
  </si>
  <si>
    <t xml:space="preserve"> 1 17 05050 05 0000 180</t>
  </si>
  <si>
    <t>Прочие неналоговые доходы бюджетов муниципальных районов</t>
  </si>
  <si>
    <t>2 00 00 000 00 0000 000</t>
  </si>
  <si>
    <t>БЕЗВОЗМЕЗДНЫЕ ПОСТУПЛЕНИЯ</t>
  </si>
  <si>
    <t xml:space="preserve">ВСЕГО ДОХОДОВ </t>
  </si>
  <si>
    <t>Бюджет</t>
  </si>
  <si>
    <t xml:space="preserve"> 2 02 01001 05 0000 151</t>
  </si>
  <si>
    <t xml:space="preserve"> 2 02 02000 00 0000 151</t>
  </si>
  <si>
    <t>СУБСИДИИ бюджетам субъектов РФ и муниципальных образований (межбюджетные субсидии)</t>
  </si>
  <si>
    <t>2 02 02077 05 0000 151</t>
  </si>
  <si>
    <t>Субсидии бюджетам муниципальных районов на бюджетные инвестиции в объекты капитального строительства собственности муниципальных образований, в том числе:</t>
  </si>
  <si>
    <t>- ДЦП "Социальное развитие села на 2009 -2013 годы" - бюджетные инвестиции на строительство объектов</t>
  </si>
  <si>
    <t xml:space="preserve"> 2 02 02999 05 0000 151</t>
  </si>
  <si>
    <t>Прочие субсидии бюджетам муниципальных районов, в том числе:</t>
  </si>
  <si>
    <t>- Развитие и поддержка информационных технологий, обеспечивающих бюджетный процесс</t>
  </si>
  <si>
    <t>- Субсидия на стимулирующие выплаты воспитателям, помощникам воспитателей дошкольных учреждений</t>
  </si>
  <si>
    <t>- ДЦП "Формирование доступной среды жизнедеятельности инвалидов в ЛО на 2011-2013 годы"</t>
  </si>
  <si>
    <t>- ДЦП "Развитие информационного общества в ЛО" на 2011-2013 годы</t>
  </si>
  <si>
    <t>- ДЦП "Развитие дошкольного образования в ЛО" на 2011-2013 годы</t>
  </si>
  <si>
    <t>- ДЦП "Укрепление материально-технической базы образовательных учреждений ЛО на 2013-2015 годы"</t>
  </si>
  <si>
    <t>- ДЦП "Приоритетные направления развития образования ЛО на 2011-2015 годы"</t>
  </si>
  <si>
    <t>- ДЦП "Комплексные меры противодействия злоупотреблению наркотиками и их незаконному обороту на территории ЛО на 2012-2015 годы"</t>
  </si>
  <si>
    <t>- ДЦП "Улучшение качества жизни детей-инвалидов и детей с ограниченными возможностями в ЛО на 2012 - 2014 годы"</t>
  </si>
  <si>
    <t>- ДЦП  "Социальная поддержка граждан пожилого возраста и инвалидов в ЛО" на 2011-2013 годы</t>
  </si>
  <si>
    <t>- ДЦП "Дети Ленинградской области" на 2011-2013 годы</t>
  </si>
  <si>
    <t xml:space="preserve"> 2 02 03000 00 0000 151</t>
  </si>
  <si>
    <t>СУБВЕНЦИИ бюджетам субъектов Российской Федерации и муниципальных образований</t>
  </si>
  <si>
    <t>2 02 03001 05 0000 151</t>
  </si>
  <si>
    <t>на оплату жилищно-коммунальных услуг отдельным категориям граждан</t>
  </si>
  <si>
    <t>2 02 03003 05 0000 151</t>
  </si>
  <si>
    <t>на государственную регистрацию актов гражданского состояния</t>
  </si>
  <si>
    <t>2 02 03004 05 0000 151</t>
  </si>
  <si>
    <t>на обеспечение мер социальной поддержки для лиц, награжденных знаком "Почетный донор СССР", "Почетный донор России"</t>
  </si>
  <si>
    <t xml:space="preserve"> 2 02 03013 05 0000 151</t>
  </si>
  <si>
    <t>на обеспечение мер социальной поддержки реабилитированных лиц и лиц, признанных пострадавшими от политических репрессий, в том числе</t>
  </si>
  <si>
    <t>- на предоставление поддержки по оплате жилья и коммунальных услуг ОБ</t>
  </si>
  <si>
    <t>- на предоставление ежемесячной денежной выплаты ОБ</t>
  </si>
  <si>
    <t>2 02 03020 05 0000 151</t>
  </si>
  <si>
    <t>Субвенции бюджетам муниципальных районов на выплату единовременного пособия при всех формах устройства детей, лишенных родительского попечения, в семью, в том числе:</t>
  </si>
  <si>
    <t>- за счет средств областного бюджета</t>
  </si>
  <si>
    <t>2 02 03021 05 0000 151</t>
  </si>
  <si>
    <t>на ежемесячное денежное вознаграждение за классное руководство</t>
  </si>
  <si>
    <t xml:space="preserve"> 2 02 03022 05 0000 151</t>
  </si>
  <si>
    <t>на предоставление гражданам субсидий на оплату жилого помещения и коммунальных услуг</t>
  </si>
  <si>
    <t xml:space="preserve"> 2 02 03024 05 0000 151</t>
  </si>
  <si>
    <t>на выполнение передаваемых полномочий субъектов Российской Федерации, в том числе</t>
  </si>
  <si>
    <t>- в сфере архивного дела</t>
  </si>
  <si>
    <t>- в сфере профилактики безнадзорности и правонарушений несовершеннолетних</t>
  </si>
  <si>
    <t>-  на предоставление мер социальной поддержки в части изготовления и ремонта зубных протезов отдельным категориям граждан, проживающим в Ленинградской области</t>
  </si>
  <si>
    <t>- на предоставление социального обслуживания населения</t>
  </si>
  <si>
    <t>- на организацию социальной помощи и социальной защиты населения</t>
  </si>
  <si>
    <t>- на  предоставление государственной социальной помощи в форме единовременной денежной выплаты или натуральной помощи</t>
  </si>
  <si>
    <t>- на выплаты социального пособия на погребение</t>
  </si>
  <si>
    <t>- на меры социальной поддержки по предоставлению единовременной выплаты лицам состоящим в браке 50, 60 ,70 и 75 лет</t>
  </si>
  <si>
    <t>- на осуществление отдельных полномочий по предоставлению мер социальной  поддержки многодетным семьям по оплате жилья и коммунальных услуг</t>
  </si>
  <si>
    <t>- на меры социальной поддержки сельским специалистам по оплате жилья и коммунальных услуг</t>
  </si>
  <si>
    <t>- на меры социальной поддержки лицам, которым присвоено звание "Ветеран труда Ленинградской области"</t>
  </si>
  <si>
    <t>- на меры социальной поддержки в форме единовременного пособия при рождении ребенка</t>
  </si>
  <si>
    <t>- на меры социальной поддержки многодетным семьям по предоставлению ежегодной денежной выплаты</t>
  </si>
  <si>
    <t>- на меры социальной поддержки многодетным семьям по предоставлению льготного проезда детям</t>
  </si>
  <si>
    <t>- исполнение органами местного самоуправления Ленинградской области части функций по исполнению областного бюджета Ленинградской области</t>
  </si>
  <si>
    <t>- в сфере административных правоотношений</t>
  </si>
  <si>
    <t>- на меры социальной поддержки по предоставлению ежемесячной компенсации на полноценное питание беременным женщинам, кормящим матерям, детям в возрасте до трех лет</t>
  </si>
  <si>
    <t>- на передачу полномочий в сфере жилищных отношений</t>
  </si>
  <si>
    <t xml:space="preserve"> на меры социальной поддержки инвалидам, получившим транспортные средства бесплатно или приобретшим его на льготных условиях; инвалидам войны I и II групп, приобретшим транспортные средства за полную стоимость; инвалидам вследствие общего заболевания; инвалидам с детства, детям-инвалидам, имеющим медицинские показания на обеспечение транспортным средством и приобретшим его самостоятельно, в части выплаты денежной компенсации расходов на бензин, ремонт, техническое обслуживание транспортных средств и запасные части к ним </t>
  </si>
  <si>
    <t>- на организацию опеки и попечительства ОБ</t>
  </si>
  <si>
    <t>- на меры социальной поддержки по оплате за найм, техническое обслуживание и отопление жилья, закрепленного за детьми сиротами</t>
  </si>
  <si>
    <t>- на обеспечение бесплатного проезда детей-сирот и детей, оставшихся без попечения родителей, обучающихся в образовательных муниципальных учреждениях</t>
  </si>
  <si>
    <t xml:space="preserve">- на осуществление отдельных государственных полномочий Ленинградской области по контролю и надзору в области долевого строительства многоквартирных домов и(или) иных объектов недвижимости
</t>
  </si>
  <si>
    <t>- на осуществление отдельных государственных полномочий Ленинградской области по поддержке сельскохозяйственного производства</t>
  </si>
  <si>
    <t>- на выплату ежемесячного пособия на ребенка</t>
  </si>
  <si>
    <t>- на предоставление ежемесячной денежной выплаты ветеранам труда</t>
  </si>
  <si>
    <t>-  ЕДК ветеранам труда по оплате жилья и коммунальных услуг</t>
  </si>
  <si>
    <t>- на предоставление ежемесячной денежной выплаты труженикам тыла</t>
  </si>
  <si>
    <t>- на питание обучающихся в общеобразовательных учреждениях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</si>
</sst>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00000"/>
    <numFmt numFmtId="166" formatCode="_-* #,##0.0_р_._-;\-* #,##0.0_р_._-;_-* &quot;-&quot;??_р_._-;_-@_-"/>
    <numFmt numFmtId="167" formatCode="#,##0.00_р_."/>
    <numFmt numFmtId="168" formatCode="_-* #,##0.0_р_._-;\-* #,##0.0_р_._-;_-* &quot;-&quot;?_р_._-;_-@_-"/>
    <numFmt numFmtId="169" formatCode="&quot;Да&quot;;&quot;Да&quot;;&quot;Нет&quot;"/>
    <numFmt numFmtId="170" formatCode="&quot;Истина&quot;;&quot;Истина&quot;;&quot;Ложь&quot;"/>
    <numFmt numFmtId="171" formatCode="&quot;Вкл&quot;;&quot;Вкл&quot;;&quot;Выкл&quot;"/>
    <numFmt numFmtId="172" formatCode="[$€-2]\ ###,000_);[Red]\([$€-2]\ ###,000\)"/>
    <numFmt numFmtId="173" formatCode="0.0"/>
    <numFmt numFmtId="174" formatCode="?"/>
    <numFmt numFmtId="175" formatCode="dd/mm/yyyy\ hh:mm"/>
  </numFmts>
  <fonts count="6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10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b/>
      <sz val="13"/>
      <name val="Times New Roman"/>
      <family val="1"/>
    </font>
    <font>
      <b/>
      <sz val="12"/>
      <name val="Times New Roman"/>
      <family val="1"/>
    </font>
    <font>
      <sz val="10"/>
      <name val="Arial"/>
      <family val="2"/>
    </font>
    <font>
      <sz val="14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b/>
      <sz val="16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b/>
      <sz val="16"/>
      <name val="Arial Cyr"/>
      <family val="2"/>
    </font>
    <font>
      <sz val="8"/>
      <name val="Times New Roman"/>
      <family val="1"/>
    </font>
    <font>
      <b/>
      <sz val="10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sz val="10"/>
      <color indexed="8"/>
      <name val="Times New Roman"/>
      <family val="1"/>
    </font>
    <font>
      <sz val="8"/>
      <name val="Calibri"/>
      <family val="2"/>
    </font>
    <font>
      <sz val="8.5"/>
      <name val="Times New Roman"/>
      <family val="1"/>
    </font>
    <font>
      <b/>
      <sz val="8.5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/>
      <bottom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thin"/>
      <bottom>
        <color indexed="63"/>
      </bottom>
    </border>
    <border>
      <left/>
      <right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/>
      <top/>
      <bottom style="thin"/>
    </border>
    <border>
      <left style="medium"/>
      <right/>
      <top/>
      <bottom/>
    </border>
    <border>
      <left style="medium"/>
      <right>
        <color indexed="63"/>
      </right>
      <top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 style="thin"/>
      <bottom style="medium"/>
    </border>
    <border>
      <left style="hair"/>
      <right style="hair"/>
      <top style="hair"/>
      <bottom style="hair"/>
    </border>
    <border>
      <left style="thin"/>
      <right style="thin"/>
      <top style="thin"/>
      <bottom style="thin"/>
    </border>
    <border>
      <left style="thin"/>
      <right style="hair"/>
      <top style="hair"/>
      <bottom style="hair"/>
    </border>
    <border>
      <left style="hair"/>
      <right style="thin"/>
      <top style="hair"/>
      <bottom style="hair"/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 style="thin"/>
      <bottom style="thin"/>
    </border>
    <border>
      <left style="hair"/>
      <right style="thin"/>
      <top style="hair"/>
      <bottom style="thin"/>
    </border>
    <border>
      <left style="medium"/>
      <right>
        <color indexed="63"/>
      </right>
      <top style="medium"/>
      <bottom/>
    </border>
    <border>
      <left/>
      <right/>
      <top style="medium"/>
      <bottom style="medium"/>
    </border>
    <border>
      <left/>
      <right/>
      <top style="medium"/>
      <bottom/>
    </border>
    <border>
      <left/>
      <right/>
      <top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</borders>
  <cellStyleXfs count="68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1" applyNumberFormat="0" applyAlignment="0" applyProtection="0"/>
    <xf numFmtId="0" fontId="46" fillId="27" borderId="2" applyNumberFormat="0" applyAlignment="0" applyProtection="0"/>
    <xf numFmtId="0" fontId="47" fillId="27" borderId="1" applyNumberFormat="0" applyAlignment="0" applyProtection="0"/>
    <xf numFmtId="0" fontId="48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6" applyNumberFormat="0" applyFill="0" applyAlignment="0" applyProtection="0"/>
    <xf numFmtId="0" fontId="53" fillId="28" borderId="7" applyNumberFormat="0" applyAlignment="0" applyProtection="0"/>
    <xf numFmtId="0" fontId="54" fillId="0" borderId="0" applyNumberFormat="0" applyFill="0" applyBorder="0" applyAlignment="0" applyProtection="0"/>
    <xf numFmtId="0" fontId="55" fillId="29" borderId="0" applyNumberFormat="0" applyBorder="0" applyAlignment="0" applyProtection="0"/>
    <xf numFmtId="0" fontId="2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56" fillId="0" borderId="0" applyNumberFormat="0" applyFill="0" applyBorder="0" applyAlignment="0" applyProtection="0"/>
    <xf numFmtId="0" fontId="57" fillId="30" borderId="0" applyNumberFormat="0" applyBorder="0" applyAlignment="0" applyProtection="0"/>
    <xf numFmtId="0" fontId="58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59" fillId="0" borderId="9" applyNumberFormat="0" applyFill="0" applyAlignment="0" applyProtection="0"/>
    <xf numFmtId="0" fontId="6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61" fillId="32" borderId="0" applyNumberFormat="0" applyBorder="0" applyAlignment="0" applyProtection="0"/>
  </cellStyleXfs>
  <cellXfs count="246">
    <xf numFmtId="0" fontId="0" fillId="0" borderId="0" xfId="0" applyFont="1" applyAlignment="1">
      <alignment/>
    </xf>
    <xf numFmtId="0" fontId="3" fillId="0" borderId="0" xfId="53" applyFont="1" applyFill="1">
      <alignment/>
      <protection/>
    </xf>
    <xf numFmtId="0" fontId="3" fillId="0" borderId="0" xfId="53" applyFont="1" applyFill="1" applyAlignment="1">
      <alignment vertical="center"/>
      <protection/>
    </xf>
    <xf numFmtId="49" fontId="3" fillId="0" borderId="0" xfId="53" applyNumberFormat="1" applyFont="1" applyFill="1" applyAlignment="1">
      <alignment vertical="center"/>
      <protection/>
    </xf>
    <xf numFmtId="164" fontId="3" fillId="0" borderId="0" xfId="53" applyNumberFormat="1" applyFont="1" applyFill="1" applyAlignment="1">
      <alignment horizontal="center" vertical="center"/>
      <protection/>
    </xf>
    <xf numFmtId="0" fontId="5" fillId="0" borderId="10" xfId="53" applyFont="1" applyFill="1" applyBorder="1" applyAlignment="1">
      <alignment horizontal="center" vertical="center"/>
      <protection/>
    </xf>
    <xf numFmtId="164" fontId="5" fillId="0" borderId="10" xfId="53" applyNumberFormat="1" applyFont="1" applyFill="1" applyBorder="1" applyAlignment="1">
      <alignment horizontal="center" vertical="center"/>
      <protection/>
    </xf>
    <xf numFmtId="0" fontId="5" fillId="0" borderId="11" xfId="53" applyFont="1" applyFill="1" applyBorder="1" applyAlignment="1">
      <alignment horizontal="center" vertical="top"/>
      <protection/>
    </xf>
    <xf numFmtId="164" fontId="5" fillId="0" borderId="11" xfId="53" applyNumberFormat="1" applyFont="1" applyFill="1" applyBorder="1" applyAlignment="1">
      <alignment horizontal="center" vertical="top"/>
      <protection/>
    </xf>
    <xf numFmtId="0" fontId="5" fillId="0" borderId="12" xfId="53" applyFont="1" applyFill="1" applyBorder="1" applyAlignment="1">
      <alignment horizontal="center" vertical="center"/>
      <protection/>
    </xf>
    <xf numFmtId="49" fontId="6" fillId="0" borderId="13" xfId="53" applyNumberFormat="1" applyFont="1" applyFill="1" applyBorder="1" applyAlignment="1">
      <alignment vertical="center"/>
      <protection/>
    </xf>
    <xf numFmtId="164" fontId="6" fillId="0" borderId="14" xfId="53" applyNumberFormat="1" applyFont="1" applyFill="1" applyBorder="1" applyAlignment="1">
      <alignment horizontal="center" vertical="center"/>
      <protection/>
    </xf>
    <xf numFmtId="0" fontId="5" fillId="0" borderId="15" xfId="53" applyFont="1" applyFill="1" applyBorder="1" applyAlignment="1">
      <alignment horizontal="center" vertical="center"/>
      <protection/>
    </xf>
    <xf numFmtId="49" fontId="5" fillId="0" borderId="16" xfId="53" applyNumberFormat="1" applyFont="1" applyFill="1" applyBorder="1" applyAlignment="1">
      <alignment vertical="center"/>
      <protection/>
    </xf>
    <xf numFmtId="164" fontId="5" fillId="0" borderId="15" xfId="53" applyNumberFormat="1" applyFont="1" applyFill="1" applyBorder="1" applyAlignment="1">
      <alignment horizontal="center" vertical="center"/>
      <protection/>
    </xf>
    <xf numFmtId="0" fontId="3" fillId="0" borderId="15" xfId="53" applyFont="1" applyFill="1" applyBorder="1" applyAlignment="1">
      <alignment horizontal="center" vertical="center"/>
      <protection/>
    </xf>
    <xf numFmtId="49" fontId="3" fillId="0" borderId="16" xfId="53" applyNumberFormat="1" applyFont="1" applyFill="1" applyBorder="1" applyAlignment="1">
      <alignment vertical="center"/>
      <protection/>
    </xf>
    <xf numFmtId="164" fontId="3" fillId="0" borderId="15" xfId="53" applyNumberFormat="1" applyFont="1" applyFill="1" applyBorder="1" applyAlignment="1">
      <alignment horizontal="center" vertical="center"/>
      <protection/>
    </xf>
    <xf numFmtId="49" fontId="3" fillId="0" borderId="16" xfId="53" applyNumberFormat="1" applyFont="1" applyFill="1" applyBorder="1" applyAlignment="1">
      <alignment vertical="center" wrapText="1"/>
      <protection/>
    </xf>
    <xf numFmtId="0" fontId="3" fillId="0" borderId="12" xfId="53" applyFont="1" applyFill="1" applyBorder="1" applyAlignment="1">
      <alignment horizontal="center" vertical="center"/>
      <protection/>
    </xf>
    <xf numFmtId="49" fontId="5" fillId="0" borderId="16" xfId="53" applyNumberFormat="1" applyFont="1" applyFill="1" applyBorder="1" applyAlignment="1">
      <alignment vertical="center" wrapText="1"/>
      <protection/>
    </xf>
    <xf numFmtId="0" fontId="3" fillId="0" borderId="16" xfId="53" applyNumberFormat="1" applyFont="1" applyFill="1" applyBorder="1" applyAlignment="1">
      <alignment horizontal="left" vertical="center" wrapText="1"/>
      <protection/>
    </xf>
    <xf numFmtId="164" fontId="3" fillId="0" borderId="17" xfId="53" applyNumberFormat="1" applyFont="1" applyFill="1" applyBorder="1" applyAlignment="1">
      <alignment horizontal="center" vertical="center"/>
      <protection/>
    </xf>
    <xf numFmtId="0" fontId="3" fillId="0" borderId="0" xfId="53" applyFont="1" applyFill="1" applyAlignment="1">
      <alignment wrapText="1"/>
      <protection/>
    </xf>
    <xf numFmtId="0" fontId="4" fillId="0" borderId="18" xfId="53" applyFont="1" applyFill="1" applyBorder="1" applyAlignment="1">
      <alignment horizontal="center" vertical="center"/>
      <protection/>
    </xf>
    <xf numFmtId="49" fontId="4" fillId="0" borderId="19" xfId="53" applyNumberFormat="1" applyFont="1" applyFill="1" applyBorder="1" applyAlignment="1">
      <alignment vertical="center"/>
      <protection/>
    </xf>
    <xf numFmtId="164" fontId="4" fillId="0" borderId="18" xfId="53" applyNumberFormat="1" applyFont="1" applyFill="1" applyBorder="1" applyAlignment="1">
      <alignment horizontal="center" vertical="center"/>
      <protection/>
    </xf>
    <xf numFmtId="0" fontId="3" fillId="0" borderId="20" xfId="53" applyFont="1" applyFill="1" applyBorder="1" applyAlignment="1">
      <alignment horizontal="center" vertical="center"/>
      <protection/>
    </xf>
    <xf numFmtId="0" fontId="3" fillId="0" borderId="0" xfId="53" applyFont="1" applyFill="1" applyAlignment="1">
      <alignment horizontal="right" vertical="center"/>
      <protection/>
    </xf>
    <xf numFmtId="49" fontId="3" fillId="0" borderId="21" xfId="53" applyNumberFormat="1" applyFont="1" applyFill="1" applyBorder="1" applyAlignment="1">
      <alignment vertical="center" wrapText="1"/>
      <protection/>
    </xf>
    <xf numFmtId="49" fontId="5" fillId="0" borderId="21" xfId="53" applyNumberFormat="1" applyFont="1" applyFill="1" applyBorder="1" applyAlignment="1">
      <alignment vertical="center"/>
      <protection/>
    </xf>
    <xf numFmtId="49" fontId="6" fillId="0" borderId="21" xfId="53" applyNumberFormat="1" applyFont="1" applyFill="1" applyBorder="1" applyAlignment="1">
      <alignment vertical="center" wrapText="1"/>
      <protection/>
    </xf>
    <xf numFmtId="49" fontId="3" fillId="0" borderId="21" xfId="53" applyNumberFormat="1" applyFont="1" applyFill="1" applyBorder="1" applyAlignment="1">
      <alignment vertical="center"/>
      <protection/>
    </xf>
    <xf numFmtId="165" fontId="3" fillId="0" borderId="21" xfId="53" applyNumberFormat="1" applyFont="1" applyFill="1" applyBorder="1" applyAlignment="1">
      <alignment vertical="center" wrapText="1"/>
      <protection/>
    </xf>
    <xf numFmtId="49" fontId="7" fillId="0" borderId="21" xfId="53" applyNumberFormat="1" applyFont="1" applyFill="1" applyBorder="1" applyAlignment="1">
      <alignment vertical="center" wrapText="1"/>
      <protection/>
    </xf>
    <xf numFmtId="49" fontId="3" fillId="0" borderId="22" xfId="53" applyNumberFormat="1" applyFont="1" applyFill="1" applyBorder="1" applyAlignment="1">
      <alignment vertical="center" wrapText="1"/>
      <protection/>
    </xf>
    <xf numFmtId="49" fontId="3" fillId="0" borderId="23" xfId="53" applyNumberFormat="1" applyFont="1" applyFill="1" applyBorder="1" applyAlignment="1">
      <alignment vertical="center" wrapText="1"/>
      <protection/>
    </xf>
    <xf numFmtId="0" fontId="11" fillId="0" borderId="0" xfId="53" applyFont="1" applyFill="1" applyAlignment="1">
      <alignment horizontal="right" vertical="center"/>
      <protection/>
    </xf>
    <xf numFmtId="0" fontId="3" fillId="0" borderId="0" xfId="53" applyFont="1" applyAlignment="1">
      <alignment vertical="center"/>
      <protection/>
    </xf>
    <xf numFmtId="0" fontId="3" fillId="0" borderId="0" xfId="53" applyFont="1" applyAlignment="1">
      <alignment horizontal="right" vertical="center"/>
      <protection/>
    </xf>
    <xf numFmtId="0" fontId="7" fillId="0" borderId="0" xfId="53" applyFont="1" applyAlignment="1">
      <alignment vertical="center"/>
      <protection/>
    </xf>
    <xf numFmtId="0" fontId="3" fillId="0" borderId="0" xfId="53" applyFont="1" applyBorder="1" applyAlignment="1">
      <alignment vertical="center"/>
      <protection/>
    </xf>
    <xf numFmtId="0" fontId="9" fillId="0" borderId="0" xfId="53" applyFont="1" applyAlignment="1">
      <alignment horizontal="center" vertical="center"/>
      <protection/>
    </xf>
    <xf numFmtId="166" fontId="9" fillId="0" borderId="0" xfId="53" applyNumberFormat="1" applyFont="1" applyAlignment="1">
      <alignment horizontal="center" vertical="center"/>
      <protection/>
    </xf>
    <xf numFmtId="0" fontId="7" fillId="0" borderId="10" xfId="53" applyFont="1" applyBorder="1" applyAlignment="1">
      <alignment horizontal="center" vertical="center"/>
      <protection/>
    </xf>
    <xf numFmtId="166" fontId="7" fillId="0" borderId="10" xfId="53" applyNumberFormat="1" applyFont="1" applyBorder="1" applyAlignment="1">
      <alignment horizontal="center" vertical="center"/>
      <protection/>
    </xf>
    <xf numFmtId="0" fontId="7" fillId="0" borderId="24" xfId="53" applyFont="1" applyBorder="1" applyAlignment="1">
      <alignment horizontal="center" vertical="center"/>
      <protection/>
    </xf>
    <xf numFmtId="166" fontId="7" fillId="0" borderId="17" xfId="53" applyNumberFormat="1" applyFont="1" applyBorder="1" applyAlignment="1">
      <alignment horizontal="center" vertical="center"/>
      <protection/>
    </xf>
    <xf numFmtId="0" fontId="3" fillId="0" borderId="25" xfId="53" applyFont="1" applyBorder="1" applyAlignment="1">
      <alignment horizontal="center" vertical="center"/>
      <protection/>
    </xf>
    <xf numFmtId="166" fontId="3" fillId="0" borderId="11" xfId="53" applyNumberFormat="1" applyFont="1" applyBorder="1" applyAlignment="1">
      <alignment horizontal="center" vertical="center"/>
      <protection/>
    </xf>
    <xf numFmtId="0" fontId="3" fillId="0" borderId="24" xfId="53" applyFont="1" applyBorder="1" applyAlignment="1">
      <alignment vertical="center"/>
      <protection/>
    </xf>
    <xf numFmtId="0" fontId="3" fillId="0" borderId="17" xfId="53" applyFont="1" applyBorder="1" applyAlignment="1">
      <alignment vertical="center"/>
      <protection/>
    </xf>
    <xf numFmtId="166" fontId="21" fillId="0" borderId="10" xfId="65" applyNumberFormat="1" applyFont="1" applyBorder="1" applyAlignment="1">
      <alignment vertical="center"/>
    </xf>
    <xf numFmtId="0" fontId="7" fillId="0" borderId="26" xfId="53" applyFont="1" applyBorder="1" applyAlignment="1">
      <alignment horizontal="left" vertical="center"/>
      <protection/>
    </xf>
    <xf numFmtId="49" fontId="7" fillId="0" borderId="12" xfId="53" applyNumberFormat="1" applyFont="1" applyBorder="1" applyAlignment="1">
      <alignment horizontal="center" vertical="center"/>
      <protection/>
    </xf>
    <xf numFmtId="49" fontId="7" fillId="0" borderId="23" xfId="53" applyNumberFormat="1" applyFont="1" applyBorder="1" applyAlignment="1">
      <alignment horizontal="center" vertical="center"/>
      <protection/>
    </xf>
    <xf numFmtId="166" fontId="7" fillId="0" borderId="12" xfId="65" applyNumberFormat="1" applyFont="1" applyBorder="1" applyAlignment="1">
      <alignment horizontal="center" vertical="center"/>
    </xf>
    <xf numFmtId="0" fontId="7" fillId="0" borderId="24" xfId="53" applyFont="1" applyBorder="1" applyAlignment="1">
      <alignment horizontal="left" vertical="center"/>
      <protection/>
    </xf>
    <xf numFmtId="49" fontId="7" fillId="0" borderId="17" xfId="53" applyNumberFormat="1" applyFont="1" applyBorder="1" applyAlignment="1">
      <alignment horizontal="center" vertical="center"/>
      <protection/>
    </xf>
    <xf numFmtId="49" fontId="7" fillId="0" borderId="0" xfId="53" applyNumberFormat="1" applyFont="1" applyBorder="1" applyAlignment="1">
      <alignment horizontal="center" vertical="center"/>
      <protection/>
    </xf>
    <xf numFmtId="166" fontId="7" fillId="0" borderId="17" xfId="65" applyNumberFormat="1" applyFont="1" applyBorder="1" applyAlignment="1">
      <alignment horizontal="center" vertical="center"/>
    </xf>
    <xf numFmtId="0" fontId="11" fillId="0" borderId="24" xfId="53" applyFont="1" applyBorder="1" applyAlignment="1">
      <alignment horizontal="left" vertical="center" wrapText="1"/>
      <protection/>
    </xf>
    <xf numFmtId="49" fontId="3" fillId="0" borderId="17" xfId="53" applyNumberFormat="1" applyFont="1" applyBorder="1" applyAlignment="1">
      <alignment horizontal="center" vertical="center"/>
      <protection/>
    </xf>
    <xf numFmtId="49" fontId="11" fillId="0" borderId="0" xfId="53" applyNumberFormat="1" applyFont="1" applyBorder="1" applyAlignment="1">
      <alignment horizontal="center" vertical="center"/>
      <protection/>
    </xf>
    <xf numFmtId="166" fontId="11" fillId="0" borderId="17" xfId="65" applyNumberFormat="1" applyFont="1" applyFill="1" applyBorder="1" applyAlignment="1">
      <alignment horizontal="center" vertical="center"/>
    </xf>
    <xf numFmtId="0" fontId="11" fillId="0" borderId="24" xfId="53" applyFont="1" applyBorder="1" applyAlignment="1">
      <alignment horizontal="left" vertical="center"/>
      <protection/>
    </xf>
    <xf numFmtId="166" fontId="21" fillId="0" borderId="17" xfId="65" applyNumberFormat="1" applyFont="1" applyFill="1" applyBorder="1" applyAlignment="1">
      <alignment vertical="center"/>
    </xf>
    <xf numFmtId="0" fontId="11" fillId="0" borderId="24" xfId="53" applyFont="1" applyBorder="1" applyAlignment="1">
      <alignment vertical="center" wrapText="1"/>
      <protection/>
    </xf>
    <xf numFmtId="49" fontId="5" fillId="0" borderId="17" xfId="53" applyNumberFormat="1" applyFont="1" applyBorder="1" applyAlignment="1">
      <alignment horizontal="center" vertical="center"/>
      <protection/>
    </xf>
    <xf numFmtId="0" fontId="11" fillId="0" borderId="24" xfId="53" applyFont="1" applyBorder="1" applyAlignment="1">
      <alignment vertical="center"/>
      <protection/>
    </xf>
    <xf numFmtId="49" fontId="3" fillId="0" borderId="0" xfId="53" applyNumberFormat="1" applyFont="1" applyBorder="1" applyAlignment="1">
      <alignment horizontal="center" vertical="center"/>
      <protection/>
    </xf>
    <xf numFmtId="166" fontId="21" fillId="0" borderId="17" xfId="65" applyNumberFormat="1" applyFont="1" applyBorder="1" applyAlignment="1">
      <alignment horizontal="center" vertical="center"/>
    </xf>
    <xf numFmtId="0" fontId="7" fillId="0" borderId="16" xfId="53" applyFont="1" applyBorder="1" applyAlignment="1">
      <alignment vertical="center" wrapText="1"/>
      <protection/>
    </xf>
    <xf numFmtId="49" fontId="7" fillId="0" borderId="15" xfId="53" applyNumberFormat="1" applyFont="1" applyBorder="1" applyAlignment="1">
      <alignment horizontal="center" vertical="center"/>
      <protection/>
    </xf>
    <xf numFmtId="49" fontId="7" fillId="0" borderId="21" xfId="53" applyNumberFormat="1" applyFont="1" applyBorder="1" applyAlignment="1">
      <alignment horizontal="center" vertical="center"/>
      <protection/>
    </xf>
    <xf numFmtId="166" fontId="7" fillId="0" borderId="15" xfId="65" applyNumberFormat="1" applyFont="1" applyFill="1" applyBorder="1" applyAlignment="1">
      <alignment horizontal="center" vertical="center"/>
    </xf>
    <xf numFmtId="0" fontId="7" fillId="0" borderId="24" xfId="53" applyFont="1" applyBorder="1" applyAlignment="1">
      <alignment vertical="center"/>
      <protection/>
    </xf>
    <xf numFmtId="0" fontId="11" fillId="0" borderId="17" xfId="53" applyFont="1" applyBorder="1" applyAlignment="1">
      <alignment vertical="center"/>
      <protection/>
    </xf>
    <xf numFmtId="0" fontId="11" fillId="0" borderId="0" xfId="53" applyFont="1" applyBorder="1" applyAlignment="1">
      <alignment vertical="center"/>
      <protection/>
    </xf>
    <xf numFmtId="166" fontId="11" fillId="0" borderId="17" xfId="65" applyNumberFormat="1" applyFont="1" applyFill="1" applyBorder="1" applyAlignment="1">
      <alignment vertical="center"/>
    </xf>
    <xf numFmtId="0" fontId="7" fillId="0" borderId="16" xfId="53" applyFont="1" applyBorder="1" applyAlignment="1">
      <alignment vertical="center"/>
      <protection/>
    </xf>
    <xf numFmtId="166" fontId="7" fillId="0" borderId="17" xfId="65" applyNumberFormat="1" applyFont="1" applyFill="1" applyBorder="1" applyAlignment="1">
      <alignment horizontal="center" vertical="center"/>
    </xf>
    <xf numFmtId="49" fontId="11" fillId="0" borderId="17" xfId="53" applyNumberFormat="1" applyFont="1" applyBorder="1" applyAlignment="1">
      <alignment horizontal="center" vertical="center"/>
      <protection/>
    </xf>
    <xf numFmtId="166" fontId="11" fillId="33" borderId="17" xfId="65" applyNumberFormat="1" applyFont="1" applyFill="1" applyBorder="1" applyAlignment="1">
      <alignment horizontal="center" vertical="center"/>
    </xf>
    <xf numFmtId="0" fontId="7" fillId="0" borderId="16" xfId="53" applyFont="1" applyBorder="1" applyAlignment="1">
      <alignment horizontal="left" vertical="center"/>
      <protection/>
    </xf>
    <xf numFmtId="0" fontId="11" fillId="0" borderId="17" xfId="53" applyFont="1" applyBorder="1" applyAlignment="1">
      <alignment horizontal="center" vertical="center"/>
      <protection/>
    </xf>
    <xf numFmtId="0" fontId="11" fillId="0" borderId="0" xfId="53" applyFont="1" applyBorder="1" applyAlignment="1">
      <alignment horizontal="center" vertical="center"/>
      <protection/>
    </xf>
    <xf numFmtId="0" fontId="13" fillId="0" borderId="24" xfId="53" applyFont="1" applyBorder="1" applyAlignment="1">
      <alignment horizontal="left" vertical="center"/>
      <protection/>
    </xf>
    <xf numFmtId="49" fontId="13" fillId="0" borderId="17" xfId="53" applyNumberFormat="1" applyFont="1" applyBorder="1" applyAlignment="1">
      <alignment horizontal="center" vertical="center"/>
      <protection/>
    </xf>
    <xf numFmtId="49" fontId="13" fillId="0" borderId="0" xfId="53" applyNumberFormat="1" applyFont="1" applyBorder="1" applyAlignment="1">
      <alignment horizontal="center" vertical="center"/>
      <protection/>
    </xf>
    <xf numFmtId="166" fontId="13" fillId="0" borderId="17" xfId="65" applyNumberFormat="1" applyFont="1" applyFill="1" applyBorder="1" applyAlignment="1">
      <alignment horizontal="center" vertical="center"/>
    </xf>
    <xf numFmtId="166" fontId="11" fillId="0" borderId="17" xfId="65" applyNumberFormat="1" applyFont="1" applyBorder="1" applyAlignment="1">
      <alignment horizontal="center" vertical="center"/>
    </xf>
    <xf numFmtId="49" fontId="10" fillId="0" borderId="0" xfId="53" applyNumberFormat="1" applyFont="1" applyBorder="1" applyAlignment="1">
      <alignment horizontal="center" vertical="center"/>
      <protection/>
    </xf>
    <xf numFmtId="49" fontId="11" fillId="0" borderId="21" xfId="53" applyNumberFormat="1" applyFont="1" applyBorder="1" applyAlignment="1">
      <alignment horizontal="center" vertical="center"/>
      <protection/>
    </xf>
    <xf numFmtId="166" fontId="7" fillId="0" borderId="15" xfId="65" applyNumberFormat="1" applyFont="1" applyBorder="1" applyAlignment="1">
      <alignment horizontal="center" vertical="center"/>
    </xf>
    <xf numFmtId="0" fontId="7" fillId="0" borderId="16" xfId="53" applyFont="1" applyBorder="1" applyAlignment="1">
      <alignment horizontal="left" vertical="center" wrapText="1"/>
      <protection/>
    </xf>
    <xf numFmtId="0" fontId="7" fillId="0" borderId="24" xfId="53" applyFont="1" applyFill="1" applyBorder="1" applyAlignment="1">
      <alignment horizontal="left" vertical="center" wrapText="1"/>
      <protection/>
    </xf>
    <xf numFmtId="49" fontId="7" fillId="0" borderId="24" xfId="53" applyNumberFormat="1" applyFont="1" applyFill="1" applyBorder="1" applyAlignment="1">
      <alignment horizontal="center" vertical="center"/>
      <protection/>
    </xf>
    <xf numFmtId="49" fontId="11" fillId="0" borderId="17" xfId="53" applyNumberFormat="1" applyFont="1" applyFill="1" applyBorder="1" applyAlignment="1">
      <alignment horizontal="center" vertical="center"/>
      <protection/>
    </xf>
    <xf numFmtId="0" fontId="5" fillId="0" borderId="24" xfId="53" applyFont="1" applyFill="1" applyBorder="1" applyAlignment="1">
      <alignment horizontal="left" vertical="center" wrapText="1"/>
      <protection/>
    </xf>
    <xf numFmtId="49" fontId="14" fillId="0" borderId="17" xfId="53" applyNumberFormat="1" applyFont="1" applyFill="1" applyBorder="1" applyAlignment="1">
      <alignment horizontal="center" vertical="center"/>
      <protection/>
    </xf>
    <xf numFmtId="49" fontId="5" fillId="0" borderId="0" xfId="53" applyNumberFormat="1" applyFont="1" applyFill="1" applyBorder="1" applyAlignment="1">
      <alignment horizontal="center" vertical="center"/>
      <protection/>
    </xf>
    <xf numFmtId="166" fontId="4" fillId="0" borderId="18" xfId="65" applyNumberFormat="1" applyFont="1" applyBorder="1" applyAlignment="1">
      <alignment horizontal="center" vertical="center"/>
    </xf>
    <xf numFmtId="49" fontId="3" fillId="0" borderId="0" xfId="53" applyNumberFormat="1" applyFont="1" applyAlignment="1">
      <alignment vertical="center"/>
      <protection/>
    </xf>
    <xf numFmtId="166" fontId="3" fillId="0" borderId="0" xfId="53" applyNumberFormat="1" applyFont="1" applyAlignment="1">
      <alignment vertical="center"/>
      <protection/>
    </xf>
    <xf numFmtId="0" fontId="12" fillId="0" borderId="0" xfId="53" applyFont="1" applyFill="1" applyAlignment="1">
      <alignment horizontal="center" vertical="center"/>
      <protection/>
    </xf>
    <xf numFmtId="0" fontId="5" fillId="0" borderId="0" xfId="53" applyFont="1" applyFill="1" applyAlignment="1">
      <alignment vertical="center"/>
      <protection/>
    </xf>
    <xf numFmtId="0" fontId="5" fillId="0" borderId="0" xfId="53" applyFont="1" applyAlignment="1">
      <alignment vertical="center"/>
      <protection/>
    </xf>
    <xf numFmtId="0" fontId="12" fillId="0" borderId="0" xfId="53" applyFont="1" applyAlignment="1">
      <alignment horizontal="center" vertical="center"/>
      <protection/>
    </xf>
    <xf numFmtId="164" fontId="3" fillId="0" borderId="0" xfId="53" applyNumberFormat="1" applyFont="1" applyAlignment="1">
      <alignment vertical="center"/>
      <protection/>
    </xf>
    <xf numFmtId="0" fontId="9" fillId="0" borderId="10" xfId="53" applyFont="1" applyBorder="1" applyAlignment="1">
      <alignment horizontal="center" vertical="center"/>
      <protection/>
    </xf>
    <xf numFmtId="164" fontId="9" fillId="0" borderId="10" xfId="53" applyNumberFormat="1" applyFont="1" applyBorder="1" applyAlignment="1">
      <alignment horizontal="center" vertical="center"/>
      <protection/>
    </xf>
    <xf numFmtId="0" fontId="9" fillId="0" borderId="11" xfId="53" applyFont="1" applyBorder="1" applyAlignment="1">
      <alignment horizontal="center" vertical="center"/>
      <protection/>
    </xf>
    <xf numFmtId="164" fontId="9" fillId="0" borderId="11" xfId="53" applyNumberFormat="1" applyFont="1" applyBorder="1" applyAlignment="1">
      <alignment horizontal="center" vertical="center"/>
      <protection/>
    </xf>
    <xf numFmtId="0" fontId="7" fillId="0" borderId="12" xfId="53" applyFont="1" applyBorder="1" applyAlignment="1">
      <alignment vertical="center" wrapText="1"/>
      <protection/>
    </xf>
    <xf numFmtId="164" fontId="7" fillId="0" borderId="15" xfId="53" applyNumberFormat="1" applyFont="1" applyBorder="1" applyAlignment="1">
      <alignment horizontal="center" vertical="center"/>
      <protection/>
    </xf>
    <xf numFmtId="0" fontId="3" fillId="0" borderId="15" xfId="53" applyFont="1" applyBorder="1" applyAlignment="1">
      <alignment vertical="center" wrapText="1"/>
      <protection/>
    </xf>
    <xf numFmtId="164" fontId="3" fillId="0" borderId="15" xfId="53" applyNumberFormat="1" applyFont="1" applyBorder="1" applyAlignment="1">
      <alignment horizontal="center" vertical="center"/>
      <protection/>
    </xf>
    <xf numFmtId="0" fontId="7" fillId="0" borderId="15" xfId="53" applyFont="1" applyBorder="1" applyAlignment="1">
      <alignment vertical="center" wrapText="1"/>
      <protection/>
    </xf>
    <xf numFmtId="0" fontId="5" fillId="0" borderId="15" xfId="53" applyFont="1" applyBorder="1" applyAlignment="1">
      <alignment vertical="center" wrapText="1"/>
      <protection/>
    </xf>
    <xf numFmtId="164" fontId="5" fillId="0" borderId="15" xfId="53" applyNumberFormat="1" applyFont="1" applyBorder="1" applyAlignment="1">
      <alignment horizontal="center" vertical="center"/>
      <protection/>
    </xf>
    <xf numFmtId="0" fontId="7" fillId="0" borderId="27" xfId="53" applyFont="1" applyBorder="1" applyAlignment="1">
      <alignment vertical="center"/>
      <protection/>
    </xf>
    <xf numFmtId="164" fontId="7" fillId="0" borderId="27" xfId="53" applyNumberFormat="1" applyFont="1" applyBorder="1" applyAlignment="1">
      <alignment horizontal="center" vertical="center"/>
      <protection/>
    </xf>
    <xf numFmtId="0" fontId="5" fillId="0" borderId="0" xfId="53" applyFont="1" applyBorder="1" applyAlignment="1">
      <alignment vertical="center"/>
      <protection/>
    </xf>
    <xf numFmtId="164" fontId="5" fillId="0" borderId="0" xfId="53" applyNumberFormat="1" applyFont="1" applyBorder="1" applyAlignment="1">
      <alignment horizontal="center" vertical="center"/>
      <protection/>
    </xf>
    <xf numFmtId="164" fontId="3" fillId="0" borderId="0" xfId="53" applyNumberFormat="1" applyFont="1" applyBorder="1" applyAlignment="1">
      <alignment horizontal="center" vertical="center"/>
      <protection/>
    </xf>
    <xf numFmtId="0" fontId="5" fillId="0" borderId="0" xfId="53" applyFont="1" applyFill="1" applyBorder="1" applyAlignment="1">
      <alignment vertical="center"/>
      <protection/>
    </xf>
    <xf numFmtId="0" fontId="7" fillId="0" borderId="0" xfId="53" applyFont="1" applyBorder="1" applyAlignment="1">
      <alignment vertical="center"/>
      <protection/>
    </xf>
    <xf numFmtId="0" fontId="4" fillId="0" borderId="0" xfId="53" applyFont="1" applyBorder="1" applyAlignment="1">
      <alignment vertical="center"/>
      <protection/>
    </xf>
    <xf numFmtId="164" fontId="4" fillId="0" borderId="0" xfId="53" applyNumberFormat="1" applyFont="1" applyBorder="1" applyAlignment="1">
      <alignment horizontal="center" vertical="center"/>
      <protection/>
    </xf>
    <xf numFmtId="44" fontId="3" fillId="0" borderId="0" xfId="43" applyFont="1" applyAlignment="1">
      <alignment vertical="center"/>
    </xf>
    <xf numFmtId="49" fontId="5" fillId="0" borderId="21" xfId="53" applyNumberFormat="1" applyFont="1" applyFill="1" applyBorder="1" applyAlignment="1">
      <alignment vertical="center" wrapText="1"/>
      <protection/>
    </xf>
    <xf numFmtId="164" fontId="7" fillId="0" borderId="15" xfId="53" applyNumberFormat="1" applyFont="1" applyFill="1" applyBorder="1" applyAlignment="1">
      <alignment horizontal="center" vertical="center"/>
      <protection/>
    </xf>
    <xf numFmtId="49" fontId="3" fillId="0" borderId="28" xfId="0" applyNumberFormat="1" applyFont="1" applyFill="1" applyBorder="1" applyAlignment="1" applyProtection="1">
      <alignment horizontal="left" vertical="center" wrapText="1"/>
      <protection/>
    </xf>
    <xf numFmtId="164" fontId="3" fillId="0" borderId="20" xfId="53" applyNumberFormat="1" applyFont="1" applyFill="1" applyBorder="1" applyAlignment="1">
      <alignment horizontal="center" vertical="center"/>
      <protection/>
    </xf>
    <xf numFmtId="164" fontId="3" fillId="0" borderId="12" xfId="53" applyNumberFormat="1" applyFont="1" applyFill="1" applyBorder="1" applyAlignment="1">
      <alignment horizontal="center" vertical="center"/>
      <protection/>
    </xf>
    <xf numFmtId="49" fontId="3" fillId="0" borderId="16" xfId="0" applyNumberFormat="1" applyFont="1" applyFill="1" applyBorder="1" applyAlignment="1">
      <alignment vertical="center" wrapText="1"/>
    </xf>
    <xf numFmtId="2" fontId="3" fillId="0" borderId="16" xfId="0" applyNumberFormat="1" applyFont="1" applyFill="1" applyBorder="1" applyAlignment="1">
      <alignment vertical="center" wrapText="1"/>
    </xf>
    <xf numFmtId="0" fontId="3" fillId="0" borderId="12" xfId="0" applyFont="1" applyFill="1" applyBorder="1" applyAlignment="1">
      <alignment horizontal="center" vertical="center"/>
    </xf>
    <xf numFmtId="0" fontId="3" fillId="0" borderId="12" xfId="53" applyFont="1" applyFill="1" applyBorder="1" applyAlignment="1">
      <alignment horizontal="center" vertical="center" wrapText="1"/>
      <protection/>
    </xf>
    <xf numFmtId="164" fontId="3" fillId="0" borderId="15" xfId="53" applyNumberFormat="1" applyFont="1" applyFill="1" applyBorder="1" applyAlignment="1">
      <alignment horizontal="center" vertical="center" wrapText="1"/>
      <protection/>
    </xf>
    <xf numFmtId="165" fontId="3" fillId="0" borderId="16" xfId="53" applyNumberFormat="1" applyFont="1" applyFill="1" applyBorder="1" applyAlignment="1">
      <alignment vertical="center" wrapText="1"/>
      <protection/>
    </xf>
    <xf numFmtId="0" fontId="5" fillId="0" borderId="15" xfId="53" applyFont="1" applyFill="1" applyBorder="1" applyAlignment="1">
      <alignment horizontal="center" vertical="center" wrapText="1"/>
      <protection/>
    </xf>
    <xf numFmtId="164" fontId="5" fillId="0" borderId="15" xfId="53" applyNumberFormat="1" applyFont="1" applyFill="1" applyBorder="1" applyAlignment="1">
      <alignment horizontal="center" vertical="center" wrapText="1"/>
      <protection/>
    </xf>
    <xf numFmtId="0" fontId="16" fillId="0" borderId="0" xfId="53" applyFont="1" applyFill="1" applyAlignment="1">
      <alignment vertical="center"/>
      <protection/>
    </xf>
    <xf numFmtId="43" fontId="3" fillId="0" borderId="0" xfId="65" applyFont="1" applyFill="1" applyAlignment="1">
      <alignment horizontal="center" vertical="center"/>
    </xf>
    <xf numFmtId="43" fontId="22" fillId="0" borderId="0" xfId="65" applyFont="1" applyFill="1" applyAlignment="1">
      <alignment horizontal="center" vertical="center"/>
    </xf>
    <xf numFmtId="0" fontId="16" fillId="0" borderId="0" xfId="53" applyFont="1" applyFill="1" applyAlignment="1">
      <alignment horizontal="right" vertical="center"/>
      <protection/>
    </xf>
    <xf numFmtId="0" fontId="17" fillId="0" borderId="0" xfId="53" applyFont="1" applyFill="1" applyAlignment="1">
      <alignment vertical="center"/>
      <protection/>
    </xf>
    <xf numFmtId="43" fontId="17" fillId="0" borderId="0" xfId="65" applyFont="1" applyFill="1" applyAlignment="1">
      <alignment vertical="center"/>
    </xf>
    <xf numFmtId="0" fontId="16" fillId="0" borderId="0" xfId="53" applyFont="1" applyFill="1" applyBorder="1" applyAlignment="1">
      <alignment vertical="center"/>
      <protection/>
    </xf>
    <xf numFmtId="43" fontId="3" fillId="0" borderId="0" xfId="65" applyFont="1" applyFill="1" applyBorder="1" applyAlignment="1">
      <alignment horizontal="center" vertical="center"/>
    </xf>
    <xf numFmtId="43" fontId="22" fillId="0" borderId="0" xfId="65" applyFont="1" applyFill="1" applyBorder="1" applyAlignment="1">
      <alignment horizontal="center" vertical="center"/>
    </xf>
    <xf numFmtId="0" fontId="16" fillId="0" borderId="0" xfId="53" applyFont="1" applyFill="1" applyAlignment="1">
      <alignment horizontal="right"/>
      <protection/>
    </xf>
    <xf numFmtId="164" fontId="7" fillId="0" borderId="29" xfId="53" applyNumberFormat="1" applyFont="1" applyFill="1" applyBorder="1" applyAlignment="1">
      <alignment horizontal="center" vertical="top" wrapText="1"/>
      <protection/>
    </xf>
    <xf numFmtId="164" fontId="7" fillId="0" borderId="29" xfId="53" applyNumberFormat="1" applyFont="1" applyFill="1" applyBorder="1" applyAlignment="1">
      <alignment horizontal="center" vertical="center" wrapText="1"/>
      <protection/>
    </xf>
    <xf numFmtId="173" fontId="3" fillId="0" borderId="0" xfId="53" applyNumberFormat="1" applyFont="1" applyAlignment="1">
      <alignment vertical="center"/>
      <protection/>
    </xf>
    <xf numFmtId="3" fontId="10" fillId="0" borderId="29" xfId="53" applyNumberFormat="1" applyFont="1" applyBorder="1" applyAlignment="1">
      <alignment horizontal="left" vertical="top" wrapText="1"/>
      <protection/>
    </xf>
    <xf numFmtId="3" fontId="10" fillId="0" borderId="29" xfId="53" applyNumberFormat="1" applyFont="1" applyBorder="1" applyAlignment="1">
      <alignment horizontal="center" vertical="top" wrapText="1"/>
      <protection/>
    </xf>
    <xf numFmtId="3" fontId="7" fillId="0" borderId="29" xfId="53" applyNumberFormat="1" applyFont="1" applyBorder="1" applyAlignment="1">
      <alignment horizontal="center" vertical="top" wrapText="1"/>
      <protection/>
    </xf>
    <xf numFmtId="3" fontId="7" fillId="0" borderId="29" xfId="53" applyNumberFormat="1" applyFont="1" applyBorder="1" applyAlignment="1">
      <alignment horizontal="left" vertical="top" wrapText="1"/>
      <protection/>
    </xf>
    <xf numFmtId="3" fontId="7" fillId="0" borderId="29" xfId="53" applyNumberFormat="1" applyFont="1" applyBorder="1" applyAlignment="1">
      <alignment horizontal="center" vertical="center" wrapText="1"/>
      <protection/>
    </xf>
    <xf numFmtId="164" fontId="10" fillId="0" borderId="29" xfId="53" applyNumberFormat="1" applyFont="1" applyBorder="1" applyAlignment="1">
      <alignment horizontal="left" vertical="top" wrapText="1"/>
      <protection/>
    </xf>
    <xf numFmtId="164" fontId="10" fillId="33" borderId="29" xfId="53" applyNumberFormat="1" applyFont="1" applyFill="1" applyBorder="1" applyAlignment="1">
      <alignment vertical="top" wrapText="1"/>
      <protection/>
    </xf>
    <xf numFmtId="164" fontId="10" fillId="0" borderId="29" xfId="53" applyNumberFormat="1" applyFont="1" applyFill="1" applyBorder="1" applyAlignment="1">
      <alignment horizontal="center" vertical="top"/>
      <protection/>
    </xf>
    <xf numFmtId="164" fontId="10" fillId="0" borderId="29" xfId="53" applyNumberFormat="1" applyFont="1" applyBorder="1" applyAlignment="1">
      <alignment vertical="top" wrapText="1"/>
      <protection/>
    </xf>
    <xf numFmtId="164" fontId="7" fillId="33" borderId="29" xfId="53" applyNumberFormat="1" applyFont="1" applyFill="1" applyBorder="1" applyAlignment="1">
      <alignment vertical="top" wrapText="1"/>
      <protection/>
    </xf>
    <xf numFmtId="164" fontId="7" fillId="0" borderId="29" xfId="65" applyNumberFormat="1" applyFont="1" applyFill="1" applyBorder="1" applyAlignment="1">
      <alignment horizontal="center" vertical="top"/>
    </xf>
    <xf numFmtId="164" fontId="20" fillId="33" borderId="29" xfId="53" applyNumberFormat="1" applyFont="1" applyFill="1" applyBorder="1" applyAlignment="1">
      <alignment vertical="top" wrapText="1"/>
      <protection/>
    </xf>
    <xf numFmtId="164" fontId="19" fillId="33" borderId="29" xfId="53" applyNumberFormat="1" applyFont="1" applyFill="1" applyBorder="1" applyAlignment="1">
      <alignment vertical="top" wrapText="1"/>
      <protection/>
    </xf>
    <xf numFmtId="164" fontId="7" fillId="0" borderId="29" xfId="53" applyNumberFormat="1" applyFont="1" applyFill="1" applyBorder="1" applyAlignment="1">
      <alignment horizontal="center" vertical="top"/>
      <protection/>
    </xf>
    <xf numFmtId="164" fontId="7" fillId="0" borderId="29" xfId="53" applyNumberFormat="1" applyFont="1" applyBorder="1" applyAlignment="1">
      <alignment vertical="top" wrapText="1"/>
      <protection/>
    </xf>
    <xf numFmtId="164" fontId="10" fillId="0" borderId="29" xfId="53" applyNumberFormat="1" applyFont="1" applyFill="1" applyBorder="1" applyAlignment="1">
      <alignment horizontal="center" vertical="top" wrapText="1"/>
      <protection/>
    </xf>
    <xf numFmtId="164" fontId="19" fillId="33" borderId="29" xfId="53" applyNumberFormat="1" applyFont="1" applyFill="1" applyBorder="1" applyAlignment="1">
      <alignment horizontal="left" vertical="center" wrapText="1"/>
      <protection/>
    </xf>
    <xf numFmtId="3" fontId="3" fillId="0" borderId="0" xfId="53" applyNumberFormat="1" applyFont="1" applyFill="1" applyAlignment="1">
      <alignment horizontal="center" vertical="center"/>
      <protection/>
    </xf>
    <xf numFmtId="3" fontId="3" fillId="0" borderId="0" xfId="53" applyNumberFormat="1" applyFont="1" applyFill="1" applyBorder="1" applyAlignment="1">
      <alignment horizontal="center" vertical="center"/>
      <protection/>
    </xf>
    <xf numFmtId="3" fontId="3" fillId="0" borderId="0" xfId="53" applyNumberFormat="1" applyFont="1" applyFill="1" applyAlignment="1">
      <alignment vertical="center"/>
      <protection/>
    </xf>
    <xf numFmtId="3" fontId="17" fillId="0" borderId="0" xfId="53" applyNumberFormat="1" applyFont="1" applyFill="1" applyAlignment="1">
      <alignment vertical="center"/>
      <protection/>
    </xf>
    <xf numFmtId="3" fontId="16" fillId="0" borderId="0" xfId="53" applyNumberFormat="1" applyFont="1" applyFill="1" applyBorder="1" applyAlignment="1">
      <alignment vertical="center"/>
      <protection/>
    </xf>
    <xf numFmtId="0" fontId="3" fillId="0" borderId="0" xfId="55" applyFont="1">
      <alignment/>
      <protection/>
    </xf>
    <xf numFmtId="0" fontId="5" fillId="0" borderId="0" xfId="55" applyFont="1">
      <alignment/>
      <protection/>
    </xf>
    <xf numFmtId="0" fontId="5" fillId="0" borderId="12" xfId="53" applyFont="1" applyBorder="1" applyAlignment="1">
      <alignment horizontal="center" vertical="center"/>
      <protection/>
    </xf>
    <xf numFmtId="0" fontId="3" fillId="0" borderId="15" xfId="53" applyFont="1" applyBorder="1" applyAlignment="1">
      <alignment horizontal="center" vertical="center"/>
      <protection/>
    </xf>
    <xf numFmtId="0" fontId="5" fillId="0" borderId="15" xfId="53" applyFont="1" applyBorder="1" applyAlignment="1">
      <alignment horizontal="center" vertical="center"/>
      <protection/>
    </xf>
    <xf numFmtId="0" fontId="3" fillId="0" borderId="27" xfId="53" applyFont="1" applyBorder="1" applyAlignment="1">
      <alignment horizontal="center" vertical="center"/>
      <protection/>
    </xf>
    <xf numFmtId="164" fontId="11" fillId="0" borderId="0" xfId="53" applyNumberFormat="1" applyFont="1" applyAlignment="1">
      <alignment horizontal="right" vertical="center"/>
      <protection/>
    </xf>
    <xf numFmtId="43" fontId="17" fillId="0" borderId="0" xfId="65" applyFont="1" applyFill="1" applyAlignment="1">
      <alignment vertical="center"/>
    </xf>
    <xf numFmtId="43" fontId="20" fillId="0" borderId="29" xfId="65" applyFont="1" applyFill="1" applyBorder="1" applyAlignment="1">
      <alignment horizontal="center" vertical="center" wrapText="1"/>
    </xf>
    <xf numFmtId="164" fontId="20" fillId="0" borderId="29" xfId="53" applyNumberFormat="1" applyFont="1" applyFill="1" applyBorder="1" applyAlignment="1">
      <alignment horizontal="center" vertical="top"/>
      <protection/>
    </xf>
    <xf numFmtId="164" fontId="19" fillId="0" borderId="29" xfId="65" applyNumberFormat="1" applyFont="1" applyFill="1" applyBorder="1" applyAlignment="1">
      <alignment horizontal="center" vertical="top"/>
    </xf>
    <xf numFmtId="164" fontId="19" fillId="0" borderId="29" xfId="53" applyNumberFormat="1" applyFont="1" applyFill="1" applyBorder="1" applyAlignment="1">
      <alignment horizontal="center" vertical="top"/>
      <protection/>
    </xf>
    <xf numFmtId="164" fontId="20" fillId="0" borderId="29" xfId="53" applyNumberFormat="1" applyFont="1" applyFill="1" applyBorder="1" applyAlignment="1">
      <alignment horizontal="center" vertical="top" wrapText="1"/>
      <protection/>
    </xf>
    <xf numFmtId="164" fontId="19" fillId="0" borderId="29" xfId="53" applyNumberFormat="1" applyFont="1" applyFill="1" applyBorder="1" applyAlignment="1">
      <alignment horizontal="center" vertical="top" wrapText="1"/>
      <protection/>
    </xf>
    <xf numFmtId="164" fontId="19" fillId="0" borderId="29" xfId="53" applyNumberFormat="1" applyFont="1" applyFill="1" applyBorder="1" applyAlignment="1">
      <alignment horizontal="center" vertical="center" wrapText="1"/>
      <protection/>
    </xf>
    <xf numFmtId="0" fontId="24" fillId="0" borderId="0" xfId="55" applyFont="1" applyBorder="1" applyAlignment="1" applyProtection="1">
      <alignment wrapText="1"/>
      <protection/>
    </xf>
    <xf numFmtId="0" fontId="16" fillId="0" borderId="0" xfId="55" applyFont="1" applyBorder="1" applyAlignment="1" applyProtection="1">
      <alignment/>
      <protection/>
    </xf>
    <xf numFmtId="0" fontId="13" fillId="0" borderId="0" xfId="55" applyFont="1" applyBorder="1" applyAlignment="1" applyProtection="1">
      <alignment horizontal="left"/>
      <protection/>
    </xf>
    <xf numFmtId="175" fontId="13" fillId="0" borderId="0" xfId="55" applyNumberFormat="1" applyFont="1" applyBorder="1" applyAlignment="1" applyProtection="1">
      <alignment horizontal="center"/>
      <protection/>
    </xf>
    <xf numFmtId="0" fontId="24" fillId="0" borderId="0" xfId="55" applyFont="1" applyBorder="1" applyAlignment="1" applyProtection="1">
      <alignment/>
      <protection/>
    </xf>
    <xf numFmtId="0" fontId="24" fillId="0" borderId="0" xfId="55" applyFont="1" applyBorder="1" applyAlignment="1" applyProtection="1">
      <alignment vertical="top" wrapText="1"/>
      <protection/>
    </xf>
    <xf numFmtId="49" fontId="25" fillId="0" borderId="29" xfId="55" applyNumberFormat="1" applyFont="1" applyBorder="1" applyAlignment="1" applyProtection="1">
      <alignment horizontal="center" vertical="center" wrapText="1"/>
      <protection/>
    </xf>
    <xf numFmtId="49" fontId="10" fillId="0" borderId="30" xfId="55" applyNumberFormat="1" applyFont="1" applyBorder="1" applyAlignment="1" applyProtection="1">
      <alignment horizontal="left" vertical="center" wrapText="1"/>
      <protection/>
    </xf>
    <xf numFmtId="49" fontId="10" fillId="0" borderId="28" xfId="55" applyNumberFormat="1" applyFont="1" applyBorder="1" applyAlignment="1" applyProtection="1">
      <alignment horizontal="left" vertical="center" wrapText="1"/>
      <protection/>
    </xf>
    <xf numFmtId="49" fontId="10" fillId="0" borderId="28" xfId="55" applyNumberFormat="1" applyFont="1" applyBorder="1" applyAlignment="1" applyProtection="1">
      <alignment horizontal="center" vertical="center" wrapText="1"/>
      <protection/>
    </xf>
    <xf numFmtId="4" fontId="10" fillId="0" borderId="28" xfId="55" applyNumberFormat="1" applyFont="1" applyBorder="1" applyAlignment="1" applyProtection="1">
      <alignment horizontal="right" vertical="center" wrapText="1"/>
      <protection/>
    </xf>
    <xf numFmtId="4" fontId="10" fillId="0" borderId="31" xfId="55" applyNumberFormat="1" applyFont="1" applyBorder="1" applyAlignment="1" applyProtection="1">
      <alignment horizontal="right" vertical="center" wrapText="1"/>
      <protection/>
    </xf>
    <xf numFmtId="4" fontId="7" fillId="0" borderId="28" xfId="55" applyNumberFormat="1" applyFont="1" applyBorder="1" applyAlignment="1" applyProtection="1">
      <alignment horizontal="right" vertical="center" wrapText="1"/>
      <protection/>
    </xf>
    <xf numFmtId="4" fontId="7" fillId="0" borderId="31" xfId="55" applyNumberFormat="1" applyFont="1" applyBorder="1" applyAlignment="1" applyProtection="1">
      <alignment horizontal="right" vertical="center" wrapText="1"/>
      <protection/>
    </xf>
    <xf numFmtId="4" fontId="7" fillId="0" borderId="32" xfId="55" applyNumberFormat="1" applyFont="1" applyBorder="1" applyAlignment="1" applyProtection="1">
      <alignment horizontal="right" vertical="center" wrapText="1"/>
      <protection/>
    </xf>
    <xf numFmtId="4" fontId="7" fillId="0" borderId="33" xfId="55" applyNumberFormat="1" applyFont="1" applyBorder="1" applyAlignment="1" applyProtection="1">
      <alignment horizontal="right"/>
      <protection/>
    </xf>
    <xf numFmtId="4" fontId="7" fillId="0" borderId="34" xfId="55" applyNumberFormat="1" applyFont="1" applyBorder="1" applyAlignment="1" applyProtection="1">
      <alignment horizontal="right" vertical="center" wrapText="1"/>
      <protection/>
    </xf>
    <xf numFmtId="0" fontId="15" fillId="0" borderId="0" xfId="0" applyFont="1" applyAlignment="1">
      <alignment horizontal="center" vertical="center" wrapText="1"/>
    </xf>
    <xf numFmtId="0" fontId="9" fillId="0" borderId="10" xfId="53" applyFont="1" applyBorder="1" applyAlignment="1">
      <alignment horizontal="center" vertical="center"/>
      <protection/>
    </xf>
    <xf numFmtId="0" fontId="9" fillId="0" borderId="11" xfId="53" applyFont="1" applyBorder="1" applyAlignment="1">
      <alignment horizontal="center" vertical="center"/>
      <protection/>
    </xf>
    <xf numFmtId="0" fontId="12" fillId="0" borderId="0" xfId="53" applyFont="1" applyAlignment="1">
      <alignment horizontal="center" vertical="center" wrapText="1"/>
      <protection/>
    </xf>
    <xf numFmtId="0" fontId="3" fillId="0" borderId="20" xfId="53" applyFont="1" applyFill="1" applyBorder="1" applyAlignment="1">
      <alignment horizontal="center" vertical="center"/>
      <protection/>
    </xf>
    <xf numFmtId="0" fontId="3" fillId="0" borderId="17" xfId="53" applyFont="1" applyFill="1" applyBorder="1" applyAlignment="1">
      <alignment horizontal="center" vertical="center"/>
      <protection/>
    </xf>
    <xf numFmtId="0" fontId="3" fillId="0" borderId="12" xfId="53" applyFont="1" applyFill="1" applyBorder="1" applyAlignment="1">
      <alignment horizontal="center" vertical="center"/>
      <protection/>
    </xf>
    <xf numFmtId="0" fontId="3" fillId="0" borderId="11" xfId="53" applyFont="1" applyFill="1" applyBorder="1" applyAlignment="1">
      <alignment horizontal="center" vertical="center"/>
      <protection/>
    </xf>
    <xf numFmtId="49" fontId="5" fillId="0" borderId="35" xfId="53" applyNumberFormat="1" applyFont="1" applyFill="1" applyBorder="1" applyAlignment="1">
      <alignment horizontal="center" vertical="center"/>
      <protection/>
    </xf>
    <xf numFmtId="49" fontId="5" fillId="0" borderId="25" xfId="53" applyNumberFormat="1" applyFont="1" applyFill="1" applyBorder="1" applyAlignment="1">
      <alignment horizontal="center" vertical="center"/>
      <protection/>
    </xf>
    <xf numFmtId="0" fontId="4" fillId="0" borderId="0" xfId="53" applyFont="1" applyFill="1" applyAlignment="1">
      <alignment horizontal="center" wrapText="1"/>
      <protection/>
    </xf>
    <xf numFmtId="0" fontId="4" fillId="0" borderId="19" xfId="53" applyFont="1" applyBorder="1" applyAlignment="1">
      <alignment horizontal="center" vertical="center"/>
      <protection/>
    </xf>
    <xf numFmtId="0" fontId="4" fillId="0" borderId="36" xfId="53" applyFont="1" applyBorder="1" applyAlignment="1">
      <alignment horizontal="center" vertical="center"/>
      <protection/>
    </xf>
    <xf numFmtId="0" fontId="7" fillId="0" borderId="18" xfId="53" applyFont="1" applyBorder="1" applyAlignment="1">
      <alignment horizontal="center" vertical="center"/>
      <protection/>
    </xf>
    <xf numFmtId="0" fontId="7" fillId="0" borderId="19" xfId="53" applyFont="1" applyBorder="1" applyAlignment="1">
      <alignment horizontal="center" vertical="center"/>
      <protection/>
    </xf>
    <xf numFmtId="0" fontId="13" fillId="0" borderId="10" xfId="53" applyFont="1" applyBorder="1" applyAlignment="1">
      <alignment horizontal="center" vertical="center"/>
      <protection/>
    </xf>
    <xf numFmtId="0" fontId="13" fillId="0" borderId="11" xfId="53" applyFont="1" applyBorder="1" applyAlignment="1">
      <alignment horizontal="center" vertical="center"/>
      <protection/>
    </xf>
    <xf numFmtId="0" fontId="13" fillId="0" borderId="37" xfId="53" applyFont="1" applyBorder="1" applyAlignment="1">
      <alignment horizontal="center" vertical="center" wrapText="1"/>
      <protection/>
    </xf>
    <xf numFmtId="0" fontId="11" fillId="0" borderId="38" xfId="53" applyFont="1" applyBorder="1" applyAlignment="1">
      <alignment horizontal="center" vertical="center" wrapText="1"/>
      <protection/>
    </xf>
    <xf numFmtId="0" fontId="18" fillId="0" borderId="0" xfId="53" applyFont="1" applyFill="1" applyAlignment="1">
      <alignment horizontal="center" vertical="center" wrapText="1"/>
      <protection/>
    </xf>
    <xf numFmtId="3" fontId="10" fillId="0" borderId="29" xfId="53" applyNumberFormat="1" applyFont="1" applyFill="1" applyBorder="1" applyAlignment="1">
      <alignment horizontal="center" vertical="center" wrapText="1"/>
      <protection/>
    </xf>
    <xf numFmtId="0" fontId="10" fillId="0" borderId="29" xfId="53" applyFont="1" applyFill="1" applyBorder="1" applyAlignment="1">
      <alignment horizontal="center" vertical="center" wrapText="1"/>
      <protection/>
    </xf>
    <xf numFmtId="43" fontId="10" fillId="0" borderId="29" xfId="65" applyFont="1" applyFill="1" applyBorder="1" applyAlignment="1">
      <alignment horizontal="center" vertical="center" wrapText="1"/>
    </xf>
    <xf numFmtId="43" fontId="20" fillId="0" borderId="29" xfId="65" applyFont="1" applyFill="1" applyBorder="1" applyAlignment="1">
      <alignment horizontal="center"/>
    </xf>
    <xf numFmtId="0" fontId="19" fillId="0" borderId="29" xfId="53" applyFont="1" applyFill="1" applyBorder="1" applyAlignment="1">
      <alignment horizontal="center" vertical="top" wrapText="1"/>
      <protection/>
    </xf>
    <xf numFmtId="164" fontId="19" fillId="33" borderId="39" xfId="53" applyNumberFormat="1" applyFont="1" applyFill="1" applyBorder="1" applyAlignment="1">
      <alignment horizontal="center" vertical="top" wrapText="1"/>
      <protection/>
    </xf>
    <xf numFmtId="164" fontId="19" fillId="33" borderId="21" xfId="53" applyNumberFormat="1" applyFont="1" applyFill="1" applyBorder="1" applyAlignment="1">
      <alignment horizontal="center" vertical="top" wrapText="1"/>
      <protection/>
    </xf>
    <xf numFmtId="164" fontId="19" fillId="33" borderId="40" xfId="53" applyNumberFormat="1" applyFont="1" applyFill="1" applyBorder="1" applyAlignment="1">
      <alignment horizontal="center" vertical="top" wrapText="1"/>
      <protection/>
    </xf>
    <xf numFmtId="49" fontId="7" fillId="0" borderId="39" xfId="55" applyNumberFormat="1" applyFont="1" applyBorder="1" applyAlignment="1" applyProtection="1">
      <alignment horizontal="center"/>
      <protection/>
    </xf>
    <xf numFmtId="49" fontId="7" fillId="0" borderId="21" xfId="55" applyNumberFormat="1" applyFont="1" applyBorder="1" applyAlignment="1" applyProtection="1">
      <alignment horizontal="center"/>
      <protection/>
    </xf>
    <xf numFmtId="0" fontId="4" fillId="0" borderId="0" xfId="0" applyFont="1" applyAlignment="1">
      <alignment horizontal="center" wrapText="1"/>
    </xf>
    <xf numFmtId="49" fontId="7" fillId="0" borderId="41" xfId="55" applyNumberFormat="1" applyFont="1" applyBorder="1" applyAlignment="1" applyProtection="1">
      <alignment horizontal="left" vertical="center" wrapText="1"/>
      <protection/>
    </xf>
    <xf numFmtId="49" fontId="7" fillId="0" borderId="42" xfId="55" applyNumberFormat="1" applyFont="1" applyBorder="1" applyAlignment="1" applyProtection="1">
      <alignment horizontal="left" vertical="center" wrapText="1"/>
      <protection/>
    </xf>
    <xf numFmtId="49" fontId="7" fillId="0" borderId="43" xfId="55" applyNumberFormat="1" applyFont="1" applyBorder="1" applyAlignment="1" applyProtection="1">
      <alignment horizontal="left" vertical="center" wrapText="1"/>
      <protection/>
    </xf>
    <xf numFmtId="49" fontId="7" fillId="0" borderId="44" xfId="55" applyNumberFormat="1" applyFont="1" applyBorder="1" applyAlignment="1" applyProtection="1">
      <alignment horizontal="left" vertical="center" wrapText="1"/>
      <protection/>
    </xf>
  </cellXfs>
  <cellStyles count="5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 4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Финансовый 2" xfId="65"/>
    <cellStyle name="Финансовый 3" xfId="66"/>
    <cellStyle name="Хороший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25"/>
  <sheetViews>
    <sheetView tabSelected="1" zoomScalePageLayoutView="0" workbookViewId="0" topLeftCell="A1">
      <selection activeCell="B29" sqref="B29"/>
    </sheetView>
  </sheetViews>
  <sheetFormatPr defaultColWidth="81.421875" defaultRowHeight="15"/>
  <cols>
    <col min="1" max="1" width="28.140625" style="38" customWidth="1"/>
    <col min="2" max="2" width="81.421875" style="38" customWidth="1"/>
    <col min="3" max="3" width="18.28125" style="109" customWidth="1"/>
    <col min="4" max="239" width="10.00390625" style="38" customWidth="1"/>
    <col min="240" max="240" width="28.140625" style="38" customWidth="1"/>
    <col min="241" max="16384" width="81.421875" style="38" customWidth="1"/>
  </cols>
  <sheetData>
    <row r="1" ht="13.5">
      <c r="C1" s="185" t="s">
        <v>382</v>
      </c>
    </row>
    <row r="2" ht="13.5">
      <c r="C2" s="37" t="s">
        <v>384</v>
      </c>
    </row>
    <row r="3" ht="13.5">
      <c r="C3" s="37" t="s">
        <v>383</v>
      </c>
    </row>
    <row r="4" ht="13.5">
      <c r="C4" s="37" t="s">
        <v>472</v>
      </c>
    </row>
    <row r="5" ht="13.5">
      <c r="C5" s="37" t="s">
        <v>138</v>
      </c>
    </row>
    <row r="8" spans="1:3" s="107" customFormat="1" ht="67.5" customHeight="1">
      <c r="A8" s="214" t="s">
        <v>370</v>
      </c>
      <c r="B8" s="214"/>
      <c r="C8" s="214"/>
    </row>
    <row r="9" spans="1:3" ht="13.5" customHeight="1" thickBot="1">
      <c r="A9" s="211"/>
      <c r="B9" s="211"/>
      <c r="C9" s="108"/>
    </row>
    <row r="10" spans="1:3" ht="18">
      <c r="A10" s="110" t="s">
        <v>473</v>
      </c>
      <c r="B10" s="212" t="s">
        <v>422</v>
      </c>
      <c r="C10" s="111" t="s">
        <v>474</v>
      </c>
    </row>
    <row r="11" spans="1:3" ht="18" thickBot="1">
      <c r="A11" s="112" t="s">
        <v>475</v>
      </c>
      <c r="B11" s="213"/>
      <c r="C11" s="113" t="s">
        <v>476</v>
      </c>
    </row>
    <row r="12" spans="1:3" s="40" customFormat="1" ht="54" customHeight="1">
      <c r="A12" s="181" t="s">
        <v>423</v>
      </c>
      <c r="B12" s="114" t="s">
        <v>424</v>
      </c>
      <c r="C12" s="115">
        <f>C13</f>
        <v>20000</v>
      </c>
    </row>
    <row r="13" spans="1:3" s="40" customFormat="1" ht="31.5" customHeight="1">
      <c r="A13" s="182" t="s">
        <v>366</v>
      </c>
      <c r="B13" s="116" t="s">
        <v>425</v>
      </c>
      <c r="C13" s="117">
        <v>20000</v>
      </c>
    </row>
    <row r="14" spans="1:3" s="40" customFormat="1" ht="15">
      <c r="A14" s="183" t="s">
        <v>367</v>
      </c>
      <c r="B14" s="114" t="s">
        <v>426</v>
      </c>
      <c r="C14" s="115">
        <v>-28528.7</v>
      </c>
    </row>
    <row r="15" spans="1:3" s="40" customFormat="1" ht="30.75">
      <c r="A15" s="183" t="s">
        <v>368</v>
      </c>
      <c r="B15" s="118" t="s">
        <v>427</v>
      </c>
      <c r="C15" s="115">
        <v>1289</v>
      </c>
    </row>
    <row r="16" spans="1:3" ht="31.5" customHeight="1">
      <c r="A16" s="183" t="s">
        <v>428</v>
      </c>
      <c r="B16" s="119" t="s">
        <v>429</v>
      </c>
      <c r="C16" s="120">
        <f>C17</f>
        <v>92.1</v>
      </c>
    </row>
    <row r="17" spans="1:3" s="107" customFormat="1" ht="26.25">
      <c r="A17" s="182" t="s">
        <v>369</v>
      </c>
      <c r="B17" s="116" t="s">
        <v>430</v>
      </c>
      <c r="C17" s="117">
        <v>92.1</v>
      </c>
    </row>
    <row r="18" spans="1:3" s="107" customFormat="1" ht="32.25" customHeight="1" thickBot="1">
      <c r="A18" s="184"/>
      <c r="B18" s="121" t="s">
        <v>431</v>
      </c>
      <c r="C18" s="122">
        <f>C12+C16+C14+C15</f>
        <v>-7147.600000000002</v>
      </c>
    </row>
    <row r="19" spans="1:3" ht="12.75">
      <c r="A19" s="123"/>
      <c r="B19" s="123"/>
      <c r="C19" s="124"/>
    </row>
    <row r="20" spans="1:3" ht="12.75">
      <c r="A20" s="41"/>
      <c r="B20" s="41"/>
      <c r="C20" s="125"/>
    </row>
    <row r="21" spans="1:3" s="107" customFormat="1" ht="12.75">
      <c r="A21" s="41"/>
      <c r="B21" s="41"/>
      <c r="C21" s="125"/>
    </row>
    <row r="22" spans="1:3" s="107" customFormat="1" ht="12.75">
      <c r="A22" s="123"/>
      <c r="B22" s="123"/>
      <c r="C22" s="124"/>
    </row>
    <row r="23" spans="1:3" s="107" customFormat="1" ht="12.75">
      <c r="A23" s="123"/>
      <c r="B23" s="126"/>
      <c r="C23" s="124"/>
    </row>
    <row r="24" spans="1:3" ht="12.75">
      <c r="A24" s="123"/>
      <c r="B24" s="126"/>
      <c r="C24" s="124"/>
    </row>
    <row r="25" spans="1:3" ht="17.25">
      <c r="A25" s="127"/>
      <c r="B25" s="128"/>
      <c r="C25" s="129"/>
    </row>
  </sheetData>
  <sheetProtection/>
  <mergeCells count="3">
    <mergeCell ref="A9:B9"/>
    <mergeCell ref="B10:B11"/>
    <mergeCell ref="A8:C8"/>
  </mergeCells>
  <printOptions horizontalCentered="1"/>
  <pageMargins left="0.984251968503937" right="0.5905511811023623" top="0.5905511811023623" bottom="0.5905511811023623" header="0.31496062992125984" footer="0.31496062992125984"/>
  <pageSetup fitToHeight="1" fitToWidth="1" horizontalDpi="600" verticalDpi="600" orientation="portrait" paperSize="9" scale="6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230"/>
  <sheetViews>
    <sheetView zoomScale="115" zoomScaleNormal="115" zoomScalePageLayoutView="0" workbookViewId="0" topLeftCell="A1">
      <selection activeCell="C5" sqref="C5"/>
    </sheetView>
  </sheetViews>
  <sheetFormatPr defaultColWidth="100.140625" defaultRowHeight="15"/>
  <cols>
    <col min="1" max="1" width="25.421875" style="1" customWidth="1"/>
    <col min="2" max="2" width="100.140625" style="2" customWidth="1"/>
    <col min="3" max="3" width="17.00390625" style="2" customWidth="1"/>
    <col min="4" max="234" width="10.00390625" style="1" customWidth="1"/>
    <col min="235" max="235" width="25.421875" style="1" customWidth="1"/>
    <col min="236" max="16384" width="100.140625" style="1" customWidth="1"/>
  </cols>
  <sheetData>
    <row r="1" ht="13.5">
      <c r="C1" s="185" t="s">
        <v>382</v>
      </c>
    </row>
    <row r="2" ht="13.5">
      <c r="C2" s="37" t="s">
        <v>384</v>
      </c>
    </row>
    <row r="3" ht="13.5">
      <c r="C3" s="37" t="s">
        <v>383</v>
      </c>
    </row>
    <row r="4" ht="13.5">
      <c r="C4" s="37" t="s">
        <v>472</v>
      </c>
    </row>
    <row r="5" ht="13.5">
      <c r="C5" s="37" t="s">
        <v>138</v>
      </c>
    </row>
    <row r="6" ht="12.75">
      <c r="C6" s="28"/>
    </row>
    <row r="8" spans="1:3" ht="39" customHeight="1">
      <c r="A8" s="221" t="s">
        <v>455</v>
      </c>
      <c r="B8" s="221"/>
      <c r="C8" s="221"/>
    </row>
    <row r="9" spans="1:3" ht="14.25" customHeight="1" thickBot="1">
      <c r="A9" s="105"/>
      <c r="B9" s="3"/>
      <c r="C9" s="4"/>
    </row>
    <row r="10" spans="1:3" ht="12.75">
      <c r="A10" s="5" t="s">
        <v>473</v>
      </c>
      <c r="B10" s="219" t="s">
        <v>477</v>
      </c>
      <c r="C10" s="6" t="s">
        <v>445</v>
      </c>
    </row>
    <row r="11" spans="1:3" ht="13.5" thickBot="1">
      <c r="A11" s="7" t="s">
        <v>475</v>
      </c>
      <c r="B11" s="220"/>
      <c r="C11" s="8" t="s">
        <v>478</v>
      </c>
    </row>
    <row r="12" spans="1:3" ht="16.5">
      <c r="A12" s="9" t="s">
        <v>479</v>
      </c>
      <c r="B12" s="10" t="s">
        <v>480</v>
      </c>
      <c r="C12" s="11">
        <f>C13+C19+C30+C41+C52+C63+C66+C95+C58+C35</f>
        <v>558032.4</v>
      </c>
    </row>
    <row r="13" spans="1:3" ht="16.5" customHeight="1">
      <c r="A13" s="12" t="s">
        <v>481</v>
      </c>
      <c r="B13" s="13" t="s">
        <v>482</v>
      </c>
      <c r="C13" s="14">
        <f>C14</f>
        <v>369938</v>
      </c>
    </row>
    <row r="14" spans="1:3" ht="12.75">
      <c r="A14" s="15" t="s">
        <v>483</v>
      </c>
      <c r="B14" s="16" t="s">
        <v>484</v>
      </c>
      <c r="C14" s="17">
        <f>C15+C16+C17+C18</f>
        <v>369938</v>
      </c>
    </row>
    <row r="15" spans="1:3" ht="39">
      <c r="A15" s="15" t="s">
        <v>447</v>
      </c>
      <c r="B15" s="136" t="s">
        <v>451</v>
      </c>
      <c r="C15" s="17">
        <v>365166.5</v>
      </c>
    </row>
    <row r="16" spans="1:3" ht="52.5">
      <c r="A16" s="15" t="s">
        <v>448</v>
      </c>
      <c r="B16" s="137" t="s">
        <v>452</v>
      </c>
      <c r="C16" s="17">
        <v>2292.6</v>
      </c>
    </row>
    <row r="17" spans="1:3" ht="26.25">
      <c r="A17" s="15" t="s">
        <v>449</v>
      </c>
      <c r="B17" s="137" t="s">
        <v>453</v>
      </c>
      <c r="C17" s="17">
        <v>2159.9</v>
      </c>
    </row>
    <row r="18" spans="1:3" ht="39">
      <c r="A18" s="15" t="s">
        <v>450</v>
      </c>
      <c r="B18" s="137" t="s">
        <v>454</v>
      </c>
      <c r="C18" s="17">
        <v>319</v>
      </c>
    </row>
    <row r="19" spans="1:3" ht="12.75">
      <c r="A19" s="12" t="s">
        <v>485</v>
      </c>
      <c r="B19" s="13" t="s">
        <v>486</v>
      </c>
      <c r="C19" s="14">
        <f>C24+C27+C20+C29</f>
        <v>51223.6</v>
      </c>
    </row>
    <row r="20" spans="1:3" ht="12.75">
      <c r="A20" s="15" t="s">
        <v>487</v>
      </c>
      <c r="B20" s="16" t="s">
        <v>488</v>
      </c>
      <c r="C20" s="17">
        <f>C21+C22+C23</f>
        <v>10776.5</v>
      </c>
    </row>
    <row r="21" spans="1:3" ht="12.75">
      <c r="A21" s="15" t="s">
        <v>456</v>
      </c>
      <c r="B21" s="16" t="s">
        <v>457</v>
      </c>
      <c r="C21" s="17">
        <v>7148.4</v>
      </c>
    </row>
    <row r="22" spans="1:3" ht="26.25">
      <c r="A22" s="15" t="s">
        <v>458</v>
      </c>
      <c r="B22" s="18" t="s">
        <v>460</v>
      </c>
      <c r="C22" s="17">
        <v>2293.3</v>
      </c>
    </row>
    <row r="23" spans="1:3" ht="12.75">
      <c r="A23" s="15" t="s">
        <v>459</v>
      </c>
      <c r="B23" s="16" t="s">
        <v>461</v>
      </c>
      <c r="C23" s="17">
        <v>1334.8</v>
      </c>
    </row>
    <row r="24" spans="1:3" ht="12.75">
      <c r="A24" s="15" t="s">
        <v>489</v>
      </c>
      <c r="B24" s="16" t="s">
        <v>490</v>
      </c>
      <c r="C24" s="17">
        <f>C25+C26</f>
        <v>40400.2</v>
      </c>
    </row>
    <row r="25" spans="1:3" ht="12.75">
      <c r="A25" s="15" t="s">
        <v>462</v>
      </c>
      <c r="B25" s="16" t="s">
        <v>490</v>
      </c>
      <c r="C25" s="17">
        <v>40430.5</v>
      </c>
    </row>
    <row r="26" spans="1:3" ht="12.75">
      <c r="A26" s="15" t="s">
        <v>463</v>
      </c>
      <c r="B26" s="16" t="s">
        <v>464</v>
      </c>
      <c r="C26" s="17">
        <v>-30.3</v>
      </c>
    </row>
    <row r="27" spans="1:3" ht="12.75">
      <c r="A27" s="15" t="s">
        <v>491</v>
      </c>
      <c r="B27" s="16" t="s">
        <v>492</v>
      </c>
      <c r="C27" s="17">
        <f>C28</f>
        <v>34.9</v>
      </c>
    </row>
    <row r="28" spans="1:3" ht="12.75">
      <c r="A28" s="15" t="s">
        <v>465</v>
      </c>
      <c r="B28" s="16" t="s">
        <v>492</v>
      </c>
      <c r="C28" s="17">
        <v>34.9</v>
      </c>
    </row>
    <row r="29" spans="1:3" ht="26.25">
      <c r="A29" s="15" t="s">
        <v>493</v>
      </c>
      <c r="B29" s="18" t="s">
        <v>494</v>
      </c>
      <c r="C29" s="17">
        <v>12</v>
      </c>
    </row>
    <row r="30" spans="1:3" ht="12.75">
      <c r="A30" s="12" t="s">
        <v>495</v>
      </c>
      <c r="B30" s="13" t="s">
        <v>496</v>
      </c>
      <c r="C30" s="14">
        <f>C31+C33</f>
        <v>4032.8</v>
      </c>
    </row>
    <row r="31" spans="1:3" ht="12.75">
      <c r="A31" s="19" t="s">
        <v>497</v>
      </c>
      <c r="B31" s="16" t="s">
        <v>498</v>
      </c>
      <c r="C31" s="17">
        <f>C32</f>
        <v>4023.8</v>
      </c>
    </row>
    <row r="32" spans="1:3" ht="26.25">
      <c r="A32" s="19" t="s">
        <v>466</v>
      </c>
      <c r="B32" s="18" t="s">
        <v>371</v>
      </c>
      <c r="C32" s="17">
        <v>4023.8</v>
      </c>
    </row>
    <row r="33" spans="1:3" ht="26.25">
      <c r="A33" s="138" t="s">
        <v>146</v>
      </c>
      <c r="B33" s="136" t="s">
        <v>147</v>
      </c>
      <c r="C33" s="17">
        <f>C34</f>
        <v>9</v>
      </c>
    </row>
    <row r="34" spans="1:3" ht="12.75">
      <c r="A34" s="19" t="s">
        <v>437</v>
      </c>
      <c r="B34" s="16" t="s">
        <v>438</v>
      </c>
      <c r="C34" s="17">
        <v>9</v>
      </c>
    </row>
    <row r="35" spans="1:3" s="23" customFormat="1" ht="26.25">
      <c r="A35" s="142" t="s">
        <v>467</v>
      </c>
      <c r="B35" s="20" t="s">
        <v>468</v>
      </c>
      <c r="C35" s="143">
        <f>C36</f>
        <v>32.5</v>
      </c>
    </row>
    <row r="36" spans="1:3" ht="12.75">
      <c r="A36" s="138" t="s">
        <v>469</v>
      </c>
      <c r="B36" s="136" t="s">
        <v>470</v>
      </c>
      <c r="C36" s="17">
        <f>C37+C39</f>
        <v>32.5</v>
      </c>
    </row>
    <row r="37" spans="1:3" ht="26.25">
      <c r="A37" s="138" t="s">
        <v>471</v>
      </c>
      <c r="B37" s="136" t="s">
        <v>139</v>
      </c>
      <c r="C37" s="17">
        <f>C38</f>
        <v>1.5</v>
      </c>
    </row>
    <row r="38" spans="1:3" ht="26.25">
      <c r="A38" s="138" t="s">
        <v>140</v>
      </c>
      <c r="B38" s="136" t="s">
        <v>141</v>
      </c>
      <c r="C38" s="17">
        <v>1.5</v>
      </c>
    </row>
    <row r="39" spans="1:3" ht="12.75">
      <c r="A39" s="138" t="s">
        <v>142</v>
      </c>
      <c r="B39" s="136" t="s">
        <v>143</v>
      </c>
      <c r="C39" s="17">
        <f>C40</f>
        <v>31</v>
      </c>
    </row>
    <row r="40" spans="1:3" ht="12.75">
      <c r="A40" s="138" t="s">
        <v>144</v>
      </c>
      <c r="B40" s="136" t="s">
        <v>145</v>
      </c>
      <c r="C40" s="17">
        <v>31</v>
      </c>
    </row>
    <row r="41" spans="1:3" ht="34.5" customHeight="1">
      <c r="A41" s="9" t="s">
        <v>499</v>
      </c>
      <c r="B41" s="20" t="s">
        <v>500</v>
      </c>
      <c r="C41" s="14">
        <f>C42+C44+C46+C50</f>
        <v>44029</v>
      </c>
    </row>
    <row r="42" spans="1:3" s="23" customFormat="1" ht="39">
      <c r="A42" s="139" t="s">
        <v>149</v>
      </c>
      <c r="B42" s="18" t="s">
        <v>148</v>
      </c>
      <c r="C42" s="140">
        <f>C43</f>
        <v>171.9</v>
      </c>
    </row>
    <row r="43" spans="1:3" ht="34.5" customHeight="1">
      <c r="A43" s="19" t="s">
        <v>440</v>
      </c>
      <c r="B43" s="20" t="s">
        <v>372</v>
      </c>
      <c r="C43" s="17">
        <v>171.9</v>
      </c>
    </row>
    <row r="44" spans="1:3" ht="34.5" customHeight="1">
      <c r="A44" s="19" t="s">
        <v>150</v>
      </c>
      <c r="B44" s="18" t="s">
        <v>151</v>
      </c>
      <c r="C44" s="17">
        <f>C45</f>
        <v>23.4</v>
      </c>
    </row>
    <row r="45" spans="1:3" ht="34.5" customHeight="1">
      <c r="A45" s="19" t="s">
        <v>439</v>
      </c>
      <c r="B45" s="18" t="s">
        <v>404</v>
      </c>
      <c r="C45" s="17">
        <v>23.4</v>
      </c>
    </row>
    <row r="46" spans="1:3" ht="39">
      <c r="A46" s="15" t="s">
        <v>153</v>
      </c>
      <c r="B46" s="21" t="s">
        <v>152</v>
      </c>
      <c r="C46" s="17">
        <f>C47+C48+C49</f>
        <v>43783.299999999996</v>
      </c>
    </row>
    <row r="47" spans="1:3" ht="43.5" customHeight="1">
      <c r="A47" s="15" t="s">
        <v>501</v>
      </c>
      <c r="B47" s="21" t="s">
        <v>502</v>
      </c>
      <c r="C47" s="17">
        <v>42459.6</v>
      </c>
    </row>
    <row r="48" spans="1:3" ht="43.5" customHeight="1">
      <c r="A48" s="15" t="s">
        <v>435</v>
      </c>
      <c r="B48" s="21" t="s">
        <v>436</v>
      </c>
      <c r="C48" s="17">
        <v>986.1</v>
      </c>
    </row>
    <row r="49" spans="1:3" ht="39">
      <c r="A49" s="15" t="s">
        <v>503</v>
      </c>
      <c r="B49" s="18" t="s">
        <v>504</v>
      </c>
      <c r="C49" s="17">
        <v>337.6</v>
      </c>
    </row>
    <row r="50" spans="1:3" ht="12.75">
      <c r="A50" s="15" t="s">
        <v>154</v>
      </c>
      <c r="B50" s="18" t="s">
        <v>155</v>
      </c>
      <c r="C50" s="17">
        <f>C51</f>
        <v>50.4</v>
      </c>
    </row>
    <row r="51" spans="1:3" ht="28.5" customHeight="1">
      <c r="A51" s="15" t="s">
        <v>505</v>
      </c>
      <c r="B51" s="18" t="s">
        <v>506</v>
      </c>
      <c r="C51" s="22">
        <v>50.4</v>
      </c>
    </row>
    <row r="52" spans="1:3" ht="15" customHeight="1">
      <c r="A52" s="12" t="s">
        <v>507</v>
      </c>
      <c r="B52" s="13" t="s">
        <v>508</v>
      </c>
      <c r="C52" s="14">
        <f>C53</f>
        <v>8026.5</v>
      </c>
    </row>
    <row r="53" spans="1:3" ht="12.75">
      <c r="A53" s="15" t="s">
        <v>509</v>
      </c>
      <c r="B53" s="16" t="s">
        <v>510</v>
      </c>
      <c r="C53" s="17">
        <f>C54+C55+C56+C57</f>
        <v>8026.5</v>
      </c>
    </row>
    <row r="54" spans="1:3" ht="12.75">
      <c r="A54" s="15" t="s">
        <v>156</v>
      </c>
      <c r="B54" s="16" t="s">
        <v>160</v>
      </c>
      <c r="C54" s="17">
        <v>399.4</v>
      </c>
    </row>
    <row r="55" spans="1:3" ht="12.75">
      <c r="A55" s="15" t="s">
        <v>157</v>
      </c>
      <c r="B55" s="16" t="s">
        <v>161</v>
      </c>
      <c r="C55" s="17">
        <v>184</v>
      </c>
    </row>
    <row r="56" spans="1:3" ht="12.75">
      <c r="A56" s="15" t="s">
        <v>158</v>
      </c>
      <c r="B56" s="16" t="s">
        <v>162</v>
      </c>
      <c r="C56" s="17">
        <v>4643.1</v>
      </c>
    </row>
    <row r="57" spans="1:3" ht="12.75">
      <c r="A57" s="15" t="s">
        <v>159</v>
      </c>
      <c r="B57" s="16" t="s">
        <v>163</v>
      </c>
      <c r="C57" s="17">
        <v>2800</v>
      </c>
    </row>
    <row r="58" spans="1:3" ht="12.75">
      <c r="A58" s="12" t="s">
        <v>511</v>
      </c>
      <c r="B58" s="13" t="s">
        <v>512</v>
      </c>
      <c r="C58" s="14">
        <f>C60+C62</f>
        <v>17914.300000000003</v>
      </c>
    </row>
    <row r="59" spans="1:3" ht="18" customHeight="1">
      <c r="A59" s="15" t="s">
        <v>164</v>
      </c>
      <c r="B59" s="18" t="s">
        <v>166</v>
      </c>
      <c r="C59" s="17">
        <f>C60</f>
        <v>17718.4</v>
      </c>
    </row>
    <row r="60" spans="1:3" ht="18" customHeight="1">
      <c r="A60" s="15" t="s">
        <v>513</v>
      </c>
      <c r="B60" s="18" t="s">
        <v>514</v>
      </c>
      <c r="C60" s="17">
        <v>17718.4</v>
      </c>
    </row>
    <row r="61" spans="1:3" ht="18" customHeight="1">
      <c r="A61" s="15" t="s">
        <v>165</v>
      </c>
      <c r="B61" s="18" t="s">
        <v>167</v>
      </c>
      <c r="C61" s="17">
        <f>C62</f>
        <v>195.9</v>
      </c>
    </row>
    <row r="62" spans="1:3" ht="18" customHeight="1">
      <c r="A62" s="15" t="s">
        <v>515</v>
      </c>
      <c r="B62" s="18" t="s">
        <v>516</v>
      </c>
      <c r="C62" s="17">
        <v>195.9</v>
      </c>
    </row>
    <row r="63" spans="1:3" ht="17.25" customHeight="1">
      <c r="A63" s="12" t="s">
        <v>517</v>
      </c>
      <c r="B63" s="13" t="s">
        <v>518</v>
      </c>
      <c r="C63" s="14">
        <f>C64</f>
        <v>48071.1</v>
      </c>
    </row>
    <row r="64" spans="1:3" ht="26.25">
      <c r="A64" s="15" t="s">
        <v>168</v>
      </c>
      <c r="B64" s="18" t="s">
        <v>519</v>
      </c>
      <c r="C64" s="17">
        <f>C65</f>
        <v>48071.1</v>
      </c>
    </row>
    <row r="65" spans="1:3" ht="26.25">
      <c r="A65" s="15" t="s">
        <v>169</v>
      </c>
      <c r="B65" s="18" t="s">
        <v>170</v>
      </c>
      <c r="C65" s="17">
        <v>48071.1</v>
      </c>
    </row>
    <row r="66" spans="1:3" ht="15" customHeight="1">
      <c r="A66" s="12" t="s">
        <v>520</v>
      </c>
      <c r="B66" s="13" t="s">
        <v>521</v>
      </c>
      <c r="C66" s="14">
        <f>C67+C70+C72+C74+C76+C81+C83+C85+C87+C89+C91+C93</f>
        <v>14035.7</v>
      </c>
    </row>
    <row r="67" spans="1:3" ht="12.75">
      <c r="A67" s="15" t="s">
        <v>171</v>
      </c>
      <c r="B67" s="18" t="s">
        <v>219</v>
      </c>
      <c r="C67" s="17">
        <f>C68+C69</f>
        <v>102.1</v>
      </c>
    </row>
    <row r="68" spans="1:3" ht="52.5">
      <c r="A68" s="15" t="s">
        <v>172</v>
      </c>
      <c r="B68" s="141" t="s">
        <v>220</v>
      </c>
      <c r="C68" s="17">
        <v>85.2</v>
      </c>
    </row>
    <row r="69" spans="1:3" ht="26.25">
      <c r="A69" s="15" t="s">
        <v>173</v>
      </c>
      <c r="B69" s="18" t="s">
        <v>221</v>
      </c>
      <c r="C69" s="17">
        <v>16.9</v>
      </c>
    </row>
    <row r="70" spans="1:3" ht="26.25">
      <c r="A70" s="15" t="s">
        <v>174</v>
      </c>
      <c r="B70" s="18" t="s">
        <v>218</v>
      </c>
      <c r="C70" s="17">
        <f>C71</f>
        <v>282.5</v>
      </c>
    </row>
    <row r="71" spans="1:3" ht="26.25">
      <c r="A71" s="15" t="s">
        <v>182</v>
      </c>
      <c r="B71" s="18" t="s">
        <v>218</v>
      </c>
      <c r="C71" s="17">
        <v>282.5</v>
      </c>
    </row>
    <row r="72" spans="1:3" ht="26.25">
      <c r="A72" s="15" t="s">
        <v>175</v>
      </c>
      <c r="B72" s="18" t="s">
        <v>217</v>
      </c>
      <c r="C72" s="17">
        <f>C73</f>
        <v>255.5</v>
      </c>
    </row>
    <row r="73" spans="1:3" ht="26.25">
      <c r="A73" s="15" t="s">
        <v>183</v>
      </c>
      <c r="B73" s="18" t="s">
        <v>217</v>
      </c>
      <c r="C73" s="17">
        <v>255.5</v>
      </c>
    </row>
    <row r="74" spans="1:3" ht="26.25">
      <c r="A74" s="15" t="s">
        <v>176</v>
      </c>
      <c r="B74" s="18" t="s">
        <v>215</v>
      </c>
      <c r="C74" s="17">
        <f>C75</f>
        <v>339</v>
      </c>
    </row>
    <row r="75" spans="1:3" ht="26.25">
      <c r="A75" s="15" t="s">
        <v>184</v>
      </c>
      <c r="B75" s="18" t="s">
        <v>216</v>
      </c>
      <c r="C75" s="17">
        <v>339</v>
      </c>
    </row>
    <row r="76" spans="1:3" ht="39">
      <c r="A76" s="15" t="s">
        <v>177</v>
      </c>
      <c r="B76" s="141" t="s">
        <v>210</v>
      </c>
      <c r="C76" s="17">
        <f>C77+C78+C79+C80</f>
        <v>827.8</v>
      </c>
    </row>
    <row r="77" spans="1:3" ht="12.75">
      <c r="A77" s="15" t="s">
        <v>185</v>
      </c>
      <c r="B77" s="18" t="s">
        <v>211</v>
      </c>
      <c r="C77" s="17">
        <v>3</v>
      </c>
    </row>
    <row r="78" spans="1:3" ht="26.25">
      <c r="A78" s="15" t="s">
        <v>186</v>
      </c>
      <c r="B78" s="18" t="s">
        <v>212</v>
      </c>
      <c r="C78" s="17">
        <v>156.4</v>
      </c>
    </row>
    <row r="79" spans="1:3" ht="12.75">
      <c r="A79" s="15" t="s">
        <v>187</v>
      </c>
      <c r="B79" s="18" t="s">
        <v>213</v>
      </c>
      <c r="C79" s="17">
        <v>569.4</v>
      </c>
    </row>
    <row r="80" spans="1:3" ht="12.75">
      <c r="A80" s="15" t="s">
        <v>188</v>
      </c>
      <c r="B80" s="18" t="s">
        <v>214</v>
      </c>
      <c r="C80" s="17">
        <v>99</v>
      </c>
    </row>
    <row r="81" spans="1:3" ht="12.75">
      <c r="A81" s="15" t="s">
        <v>209</v>
      </c>
      <c r="B81" s="18" t="s">
        <v>208</v>
      </c>
      <c r="C81" s="17">
        <f>C82</f>
        <v>2022.9</v>
      </c>
    </row>
    <row r="82" spans="1:3" ht="12.75">
      <c r="A82" s="15" t="s">
        <v>189</v>
      </c>
      <c r="B82" s="18" t="s">
        <v>208</v>
      </c>
      <c r="C82" s="17">
        <v>2022.9</v>
      </c>
    </row>
    <row r="83" spans="1:3" ht="26.25">
      <c r="A83" s="15" t="s">
        <v>178</v>
      </c>
      <c r="B83" s="18" t="s">
        <v>207</v>
      </c>
      <c r="C83" s="17">
        <f>C84</f>
        <v>1252.5</v>
      </c>
    </row>
    <row r="84" spans="1:3" ht="26.25">
      <c r="A84" s="15" t="s">
        <v>190</v>
      </c>
      <c r="B84" s="18" t="s">
        <v>207</v>
      </c>
      <c r="C84" s="17">
        <v>1252.5</v>
      </c>
    </row>
    <row r="85" spans="1:3" ht="12.75">
      <c r="A85" s="15" t="s">
        <v>205</v>
      </c>
      <c r="B85" s="18" t="s">
        <v>204</v>
      </c>
      <c r="C85" s="17">
        <f>C86</f>
        <v>0.5</v>
      </c>
    </row>
    <row r="86" spans="1:3" ht="26.25">
      <c r="A86" s="15" t="s">
        <v>191</v>
      </c>
      <c r="B86" s="18" t="s">
        <v>206</v>
      </c>
      <c r="C86" s="17">
        <v>0.5</v>
      </c>
    </row>
    <row r="87" spans="1:3" ht="12.75">
      <c r="A87" s="15" t="s">
        <v>179</v>
      </c>
      <c r="B87" s="18" t="s">
        <v>202</v>
      </c>
      <c r="C87" s="17">
        <f>C88</f>
        <v>16</v>
      </c>
    </row>
    <row r="88" spans="1:3" ht="26.25">
      <c r="A88" s="15" t="s">
        <v>192</v>
      </c>
      <c r="B88" s="18" t="s">
        <v>203</v>
      </c>
      <c r="C88" s="17">
        <v>16</v>
      </c>
    </row>
    <row r="89" spans="1:3" ht="12.75">
      <c r="A89" s="15" t="s">
        <v>180</v>
      </c>
      <c r="B89" s="18" t="s">
        <v>200</v>
      </c>
      <c r="C89" s="17">
        <f>C90</f>
        <v>782.7</v>
      </c>
    </row>
    <row r="90" spans="1:3" ht="26.25">
      <c r="A90" s="15" t="s">
        <v>193</v>
      </c>
      <c r="B90" s="18" t="s">
        <v>201</v>
      </c>
      <c r="C90" s="17">
        <v>782.7</v>
      </c>
    </row>
    <row r="91" spans="1:3" ht="39">
      <c r="A91" s="15" t="s">
        <v>198</v>
      </c>
      <c r="B91" s="18" t="s">
        <v>199</v>
      </c>
      <c r="C91" s="17">
        <f>C92</f>
        <v>224</v>
      </c>
    </row>
    <row r="92" spans="1:3" ht="39">
      <c r="A92" s="15" t="s">
        <v>194</v>
      </c>
      <c r="B92" s="18" t="s">
        <v>199</v>
      </c>
      <c r="C92" s="17">
        <v>224</v>
      </c>
    </row>
    <row r="93" spans="1:3" ht="12.75">
      <c r="A93" s="15" t="s">
        <v>181</v>
      </c>
      <c r="B93" s="18" t="s">
        <v>196</v>
      </c>
      <c r="C93" s="17">
        <f>C94</f>
        <v>7930.2</v>
      </c>
    </row>
    <row r="94" spans="1:3" ht="26.25">
      <c r="A94" s="15" t="s">
        <v>195</v>
      </c>
      <c r="B94" s="18" t="s">
        <v>197</v>
      </c>
      <c r="C94" s="17">
        <v>7930.2</v>
      </c>
    </row>
    <row r="95" spans="1:3" ht="15" customHeight="1">
      <c r="A95" s="12" t="s">
        <v>522</v>
      </c>
      <c r="B95" s="13" t="s">
        <v>523</v>
      </c>
      <c r="C95" s="14">
        <f>C99+C96</f>
        <v>728.9000000000001</v>
      </c>
    </row>
    <row r="96" spans="1:3" ht="17.25" customHeight="1">
      <c r="A96" s="15" t="s">
        <v>222</v>
      </c>
      <c r="B96" s="16" t="s">
        <v>225</v>
      </c>
      <c r="C96" s="17">
        <f>C97</f>
        <v>-4.3</v>
      </c>
    </row>
    <row r="97" spans="1:3" ht="17.25" customHeight="1">
      <c r="A97" s="15" t="s">
        <v>223</v>
      </c>
      <c r="B97" s="16" t="s">
        <v>226</v>
      </c>
      <c r="C97" s="17">
        <v>-4.3</v>
      </c>
    </row>
    <row r="98" spans="1:3" ht="17.25" customHeight="1">
      <c r="A98" s="15" t="s">
        <v>224</v>
      </c>
      <c r="B98" s="16" t="s">
        <v>227</v>
      </c>
      <c r="C98" s="17">
        <f>C99</f>
        <v>733.2</v>
      </c>
    </row>
    <row r="99" spans="1:3" ht="17.25" customHeight="1">
      <c r="A99" s="15" t="s">
        <v>524</v>
      </c>
      <c r="B99" s="16" t="s">
        <v>525</v>
      </c>
      <c r="C99" s="17">
        <v>733.2</v>
      </c>
    </row>
    <row r="100" spans="1:3" ht="17.25" customHeight="1">
      <c r="A100" s="12" t="s">
        <v>526</v>
      </c>
      <c r="B100" s="13" t="s">
        <v>527</v>
      </c>
      <c r="C100" s="14">
        <f>C101+C102+C103+C104+C135+C202+C219</f>
        <v>1947007.7999999996</v>
      </c>
    </row>
    <row r="101" spans="1:3" ht="12.75">
      <c r="A101" s="15" t="s">
        <v>530</v>
      </c>
      <c r="B101" s="32" t="s">
        <v>442</v>
      </c>
      <c r="C101" s="17">
        <v>171047.9</v>
      </c>
    </row>
    <row r="102" spans="1:3" ht="12.75">
      <c r="A102" s="15" t="s">
        <v>407</v>
      </c>
      <c r="B102" s="29" t="s">
        <v>443</v>
      </c>
      <c r="C102" s="17">
        <f>19367.6+15000</f>
        <v>34367.6</v>
      </c>
    </row>
    <row r="103" spans="1:3" ht="26.25">
      <c r="A103" s="15" t="s">
        <v>441</v>
      </c>
      <c r="B103" s="29" t="s">
        <v>444</v>
      </c>
      <c r="C103" s="22">
        <v>8842</v>
      </c>
    </row>
    <row r="104" spans="1:3" ht="33">
      <c r="A104" s="12" t="s">
        <v>531</v>
      </c>
      <c r="B104" s="31" t="s">
        <v>532</v>
      </c>
      <c r="C104" s="132">
        <f>C116+C107+C111+C114+C105+C106</f>
        <v>354966.39999999997</v>
      </c>
    </row>
    <row r="105" spans="1:3" ht="12.75">
      <c r="A105" s="15" t="s">
        <v>405</v>
      </c>
      <c r="B105" s="29" t="s">
        <v>406</v>
      </c>
      <c r="C105" s="17">
        <v>29458.5</v>
      </c>
    </row>
    <row r="106" spans="1:3" ht="12.75">
      <c r="A106" s="19" t="s">
        <v>418</v>
      </c>
      <c r="B106" s="29" t="s">
        <v>419</v>
      </c>
      <c r="C106" s="17">
        <v>5970.7</v>
      </c>
    </row>
    <row r="107" spans="1:3" ht="26.25">
      <c r="A107" s="215" t="s">
        <v>533</v>
      </c>
      <c r="B107" s="29" t="s">
        <v>534</v>
      </c>
      <c r="C107" s="17">
        <f>C108+C109+C110</f>
        <v>78738.1</v>
      </c>
    </row>
    <row r="108" spans="1:3" ht="12.75" customHeight="1">
      <c r="A108" s="216"/>
      <c r="B108" s="29" t="s">
        <v>535</v>
      </c>
      <c r="C108" s="17">
        <v>1326.9</v>
      </c>
    </row>
    <row r="109" spans="1:3" ht="12.75" customHeight="1">
      <c r="A109" s="216"/>
      <c r="B109" s="29" t="s">
        <v>417</v>
      </c>
      <c r="C109" s="17">
        <v>22575.2</v>
      </c>
    </row>
    <row r="110" spans="1:3" ht="12.75" customHeight="1">
      <c r="A110" s="217"/>
      <c r="B110" s="29" t="s">
        <v>420</v>
      </c>
      <c r="C110" s="17">
        <v>54836</v>
      </c>
    </row>
    <row r="111" spans="1:3" ht="12.75" customHeight="1">
      <c r="A111" s="215" t="s">
        <v>390</v>
      </c>
      <c r="B111" s="29" t="s">
        <v>391</v>
      </c>
      <c r="C111" s="17">
        <f>C112+C113</f>
        <v>19588.8</v>
      </c>
    </row>
    <row r="112" spans="1:3" ht="12.75" customHeight="1">
      <c r="A112" s="216"/>
      <c r="B112" s="32" t="s">
        <v>563</v>
      </c>
      <c r="C112" s="17">
        <v>6668.3</v>
      </c>
    </row>
    <row r="113" spans="1:3" ht="12.75" customHeight="1">
      <c r="A113" s="217"/>
      <c r="B113" s="32" t="s">
        <v>392</v>
      </c>
      <c r="C113" s="17">
        <v>12920.5</v>
      </c>
    </row>
    <row r="114" spans="1:3" ht="12.75" customHeight="1">
      <c r="A114" s="215" t="s">
        <v>414</v>
      </c>
      <c r="B114" s="32" t="s">
        <v>415</v>
      </c>
      <c r="C114" s="17">
        <f>C115</f>
        <v>5192</v>
      </c>
    </row>
    <row r="115" spans="1:3" ht="12.75" customHeight="1">
      <c r="A115" s="217"/>
      <c r="B115" s="32" t="s">
        <v>392</v>
      </c>
      <c r="C115" s="17">
        <v>5192</v>
      </c>
    </row>
    <row r="116" spans="1:3" ht="12.75">
      <c r="A116" s="215" t="s">
        <v>536</v>
      </c>
      <c r="B116" s="32" t="s">
        <v>537</v>
      </c>
      <c r="C116" s="17">
        <f>SUM(C117:C134)</f>
        <v>216018.29999999996</v>
      </c>
    </row>
    <row r="117" spans="1:3" ht="12.75">
      <c r="A117" s="216"/>
      <c r="B117" s="29" t="s">
        <v>538</v>
      </c>
      <c r="C117" s="17">
        <v>2169</v>
      </c>
    </row>
    <row r="118" spans="1:3" ht="12.75">
      <c r="A118" s="216"/>
      <c r="B118" s="29" t="s">
        <v>539</v>
      </c>
      <c r="C118" s="17">
        <v>68446.5</v>
      </c>
    </row>
    <row r="119" spans="1:3" ht="12.75">
      <c r="A119" s="216"/>
      <c r="B119" s="29" t="s">
        <v>409</v>
      </c>
      <c r="C119" s="17">
        <v>122.6</v>
      </c>
    </row>
    <row r="120" spans="1:3" ht="12.75">
      <c r="A120" s="216"/>
      <c r="B120" s="29" t="s">
        <v>540</v>
      </c>
      <c r="C120" s="17">
        <v>61</v>
      </c>
    </row>
    <row r="121" spans="1:3" ht="12.75">
      <c r="A121" s="216"/>
      <c r="B121" s="29" t="s">
        <v>393</v>
      </c>
      <c r="C121" s="17">
        <v>2000</v>
      </c>
    </row>
    <row r="122" spans="1:3" ht="12.75">
      <c r="A122" s="216"/>
      <c r="B122" s="29" t="s">
        <v>541</v>
      </c>
      <c r="C122" s="17">
        <v>10</v>
      </c>
    </row>
    <row r="123" spans="1:3" ht="12.75">
      <c r="A123" s="216"/>
      <c r="B123" s="29" t="s">
        <v>542</v>
      </c>
      <c r="C123" s="17">
        <v>32594.7</v>
      </c>
    </row>
    <row r="124" spans="1:3" ht="12.75">
      <c r="A124" s="216"/>
      <c r="B124" s="29" t="s">
        <v>543</v>
      </c>
      <c r="C124" s="17">
        <v>12864.2</v>
      </c>
    </row>
    <row r="125" spans="1:3" ht="12.75">
      <c r="A125" s="216"/>
      <c r="B125" s="29" t="s">
        <v>544</v>
      </c>
      <c r="C125" s="17">
        <v>735</v>
      </c>
    </row>
    <row r="126" spans="1:3" ht="26.25">
      <c r="A126" s="216"/>
      <c r="B126" s="29" t="s">
        <v>545</v>
      </c>
      <c r="C126" s="17">
        <v>40</v>
      </c>
    </row>
    <row r="127" spans="1:3" ht="12.75">
      <c r="A127" s="216"/>
      <c r="B127" s="29" t="s">
        <v>546</v>
      </c>
      <c r="C127" s="17">
        <v>3454</v>
      </c>
    </row>
    <row r="128" spans="1:3" ht="12.75">
      <c r="A128" s="216"/>
      <c r="B128" s="29" t="s">
        <v>547</v>
      </c>
      <c r="C128" s="17">
        <v>131</v>
      </c>
    </row>
    <row r="129" spans="1:3" ht="12.75">
      <c r="A129" s="216"/>
      <c r="B129" s="29" t="s">
        <v>410</v>
      </c>
      <c r="C129" s="17">
        <v>772.4</v>
      </c>
    </row>
    <row r="130" spans="1:3" ht="26.25">
      <c r="A130" s="216"/>
      <c r="B130" s="29" t="s">
        <v>394</v>
      </c>
      <c r="C130" s="17">
        <v>74976.5</v>
      </c>
    </row>
    <row r="131" spans="1:3" ht="12.75">
      <c r="A131" s="216"/>
      <c r="B131" s="29" t="s">
        <v>548</v>
      </c>
      <c r="C131" s="17">
        <v>1309.4</v>
      </c>
    </row>
    <row r="132" spans="1:3" ht="12.75">
      <c r="A132" s="216"/>
      <c r="B132" s="29" t="s">
        <v>416</v>
      </c>
      <c r="C132" s="17">
        <v>288.8</v>
      </c>
    </row>
    <row r="133" spans="1:3" ht="12.75">
      <c r="A133" s="216"/>
      <c r="B133" s="133" t="s">
        <v>432</v>
      </c>
      <c r="C133" s="17">
        <v>421.4</v>
      </c>
    </row>
    <row r="134" spans="1:3" ht="26.25">
      <c r="A134" s="217"/>
      <c r="B134" s="29" t="s">
        <v>433</v>
      </c>
      <c r="C134" s="17">
        <v>15621.8</v>
      </c>
    </row>
    <row r="135" spans="1:3" ht="15">
      <c r="A135" s="12" t="s">
        <v>549</v>
      </c>
      <c r="B135" s="34" t="s">
        <v>550</v>
      </c>
      <c r="C135" s="132">
        <f>C139+C147+C182+C200+C185+C148+C136+C137+C138+C144+C142+C187+C191+C194+C197</f>
        <v>996005.2999999999</v>
      </c>
    </row>
    <row r="136" spans="1:3" ht="12.75">
      <c r="A136" s="27" t="s">
        <v>551</v>
      </c>
      <c r="B136" s="32" t="s">
        <v>552</v>
      </c>
      <c r="C136" s="17">
        <v>105000</v>
      </c>
    </row>
    <row r="137" spans="1:3" ht="12.75">
      <c r="A137" s="27" t="s">
        <v>553</v>
      </c>
      <c r="B137" s="32" t="s">
        <v>554</v>
      </c>
      <c r="C137" s="17">
        <v>4037.2</v>
      </c>
    </row>
    <row r="138" spans="1:3" ht="26.25">
      <c r="A138" s="27" t="s">
        <v>555</v>
      </c>
      <c r="B138" s="29" t="s">
        <v>556</v>
      </c>
      <c r="C138" s="17">
        <v>5780.6</v>
      </c>
    </row>
    <row r="139" spans="1:3" ht="26.25">
      <c r="A139" s="215" t="s">
        <v>557</v>
      </c>
      <c r="B139" s="29" t="s">
        <v>558</v>
      </c>
      <c r="C139" s="17">
        <f>C140+C141</f>
        <v>1052</v>
      </c>
    </row>
    <row r="140" spans="1:3" ht="12.75">
      <c r="A140" s="216"/>
      <c r="B140" s="32" t="s">
        <v>559</v>
      </c>
      <c r="C140" s="17">
        <v>624</v>
      </c>
    </row>
    <row r="141" spans="1:3" ht="12.75">
      <c r="A141" s="217"/>
      <c r="B141" s="32" t="s">
        <v>560</v>
      </c>
      <c r="C141" s="17">
        <v>428</v>
      </c>
    </row>
    <row r="142" spans="1:3" ht="26.25">
      <c r="A142" s="215" t="s">
        <v>561</v>
      </c>
      <c r="B142" s="29" t="s">
        <v>562</v>
      </c>
      <c r="C142" s="17">
        <f>C143</f>
        <v>405.7</v>
      </c>
    </row>
    <row r="143" spans="1:3" ht="12" customHeight="1">
      <c r="A143" s="217"/>
      <c r="B143" s="32" t="s">
        <v>434</v>
      </c>
      <c r="C143" s="17">
        <v>405.7</v>
      </c>
    </row>
    <row r="144" spans="1:3" ht="12.75">
      <c r="A144" s="215" t="s">
        <v>564</v>
      </c>
      <c r="B144" s="32" t="s">
        <v>565</v>
      </c>
      <c r="C144" s="17">
        <f>C146+C145</f>
        <v>8990.6</v>
      </c>
    </row>
    <row r="145" spans="1:3" ht="12.75">
      <c r="A145" s="216"/>
      <c r="B145" s="32" t="s">
        <v>563</v>
      </c>
      <c r="C145" s="17">
        <v>4599.3</v>
      </c>
    </row>
    <row r="146" spans="1:3" ht="12.75">
      <c r="A146" s="216"/>
      <c r="B146" s="32" t="s">
        <v>392</v>
      </c>
      <c r="C146" s="17">
        <v>4391.3</v>
      </c>
    </row>
    <row r="147" spans="1:3" ht="12.75">
      <c r="A147" s="15" t="s">
        <v>566</v>
      </c>
      <c r="B147" s="32" t="s">
        <v>567</v>
      </c>
      <c r="C147" s="17">
        <v>2730</v>
      </c>
    </row>
    <row r="148" spans="1:3" ht="12.75">
      <c r="A148" s="215" t="s">
        <v>568</v>
      </c>
      <c r="B148" s="32" t="s">
        <v>569</v>
      </c>
      <c r="C148" s="17">
        <f>SUM(C149:C181)</f>
        <v>396952.30000000005</v>
      </c>
    </row>
    <row r="149" spans="1:3" ht="12.75">
      <c r="A149" s="216"/>
      <c r="B149" s="32" t="s">
        <v>570</v>
      </c>
      <c r="C149" s="17">
        <v>511</v>
      </c>
    </row>
    <row r="150" spans="1:3" ht="12.75">
      <c r="A150" s="216"/>
      <c r="B150" s="32" t="s">
        <v>571</v>
      </c>
      <c r="C150" s="17">
        <v>1125.9</v>
      </c>
    </row>
    <row r="151" spans="1:3" ht="26.25">
      <c r="A151" s="216"/>
      <c r="B151" s="29" t="s">
        <v>572</v>
      </c>
      <c r="C151" s="17">
        <v>1615</v>
      </c>
    </row>
    <row r="152" spans="1:3" ht="12.75">
      <c r="A152" s="216"/>
      <c r="B152" s="32" t="s">
        <v>573</v>
      </c>
      <c r="C152" s="22">
        <v>77860.9</v>
      </c>
    </row>
    <row r="153" spans="1:3" ht="12.75">
      <c r="A153" s="216"/>
      <c r="B153" s="32" t="s">
        <v>574</v>
      </c>
      <c r="C153" s="17">
        <v>20800</v>
      </c>
    </row>
    <row r="154" spans="1:3" ht="26.25">
      <c r="A154" s="216"/>
      <c r="B154" s="29" t="s">
        <v>575</v>
      </c>
      <c r="C154" s="17">
        <v>1810</v>
      </c>
    </row>
    <row r="155" spans="1:3" ht="12.75">
      <c r="A155" s="216"/>
      <c r="B155" s="32" t="s">
        <v>576</v>
      </c>
      <c r="C155" s="17">
        <v>1087</v>
      </c>
    </row>
    <row r="156" spans="1:3" ht="26.25">
      <c r="A156" s="216"/>
      <c r="B156" s="29" t="s">
        <v>577</v>
      </c>
      <c r="C156" s="17">
        <v>500</v>
      </c>
    </row>
    <row r="157" spans="1:3" ht="26.25">
      <c r="A157" s="216"/>
      <c r="B157" s="29" t="s">
        <v>578</v>
      </c>
      <c r="C157" s="17">
        <v>10800</v>
      </c>
    </row>
    <row r="158" spans="1:3" ht="12.75">
      <c r="A158" s="216"/>
      <c r="B158" s="32" t="s">
        <v>579</v>
      </c>
      <c r="C158" s="17">
        <v>12642</v>
      </c>
    </row>
    <row r="159" spans="1:3" ht="12.75">
      <c r="A159" s="216"/>
      <c r="B159" s="29" t="s">
        <v>580</v>
      </c>
      <c r="C159" s="17">
        <v>29940</v>
      </c>
    </row>
    <row r="160" spans="1:3" ht="12.75">
      <c r="A160" s="216"/>
      <c r="B160" s="32" t="s">
        <v>581</v>
      </c>
      <c r="C160" s="17">
        <v>17800</v>
      </c>
    </row>
    <row r="161" spans="1:3" ht="12.75">
      <c r="A161" s="216"/>
      <c r="B161" s="29" t="s">
        <v>582</v>
      </c>
      <c r="C161" s="17">
        <v>1271</v>
      </c>
    </row>
    <row r="162" spans="1:3" ht="12.75">
      <c r="A162" s="216"/>
      <c r="B162" s="32" t="s">
        <v>583</v>
      </c>
      <c r="C162" s="17">
        <v>495</v>
      </c>
    </row>
    <row r="163" spans="1:3" ht="26.25">
      <c r="A163" s="216"/>
      <c r="B163" s="29" t="s">
        <v>584</v>
      </c>
      <c r="C163" s="22">
        <v>531.6</v>
      </c>
    </row>
    <row r="164" spans="1:3" ht="12.75">
      <c r="A164" s="216"/>
      <c r="B164" s="32" t="s">
        <v>585</v>
      </c>
      <c r="C164" s="17">
        <v>313.1</v>
      </c>
    </row>
    <row r="165" spans="1:3" ht="26.25">
      <c r="A165" s="216"/>
      <c r="B165" s="29" t="s">
        <v>586</v>
      </c>
      <c r="C165" s="17">
        <v>7559</v>
      </c>
    </row>
    <row r="166" spans="1:3" ht="12.75">
      <c r="A166" s="216"/>
      <c r="B166" s="32" t="s">
        <v>587</v>
      </c>
      <c r="C166" s="17">
        <v>549.3</v>
      </c>
    </row>
    <row r="167" spans="1:3" ht="66">
      <c r="A167" s="216"/>
      <c r="B167" s="33" t="s">
        <v>588</v>
      </c>
      <c r="C167" s="17">
        <v>9.9</v>
      </c>
    </row>
    <row r="168" spans="1:3" ht="12.75">
      <c r="A168" s="216"/>
      <c r="B168" s="32" t="s">
        <v>589</v>
      </c>
      <c r="C168" s="17">
        <v>3095</v>
      </c>
    </row>
    <row r="169" spans="1:3" ht="26.25">
      <c r="A169" s="216"/>
      <c r="B169" s="29" t="s">
        <v>590</v>
      </c>
      <c r="C169" s="134">
        <v>369.2</v>
      </c>
    </row>
    <row r="170" spans="1:3" ht="26.25">
      <c r="A170" s="216"/>
      <c r="B170" s="29" t="s">
        <v>591</v>
      </c>
      <c r="C170" s="17">
        <v>1024</v>
      </c>
    </row>
    <row r="171" spans="1:3" ht="39">
      <c r="A171" s="216"/>
      <c r="B171" s="29" t="s">
        <v>592</v>
      </c>
      <c r="C171" s="17">
        <v>6.7</v>
      </c>
    </row>
    <row r="172" spans="1:3" ht="26.25">
      <c r="A172" s="216"/>
      <c r="B172" s="29" t="s">
        <v>593</v>
      </c>
      <c r="C172" s="134">
        <v>83.4</v>
      </c>
    </row>
    <row r="173" spans="1:3" ht="12.75">
      <c r="A173" s="216"/>
      <c r="B173" s="29" t="s">
        <v>594</v>
      </c>
      <c r="C173" s="134">
        <v>12566.1</v>
      </c>
    </row>
    <row r="174" spans="1:3" ht="12.75">
      <c r="A174" s="216"/>
      <c r="B174" s="29" t="s">
        <v>595</v>
      </c>
      <c r="C174" s="134">
        <v>35600</v>
      </c>
    </row>
    <row r="175" spans="1:3" ht="12.75">
      <c r="A175" s="216"/>
      <c r="B175" s="29" t="s">
        <v>596</v>
      </c>
      <c r="C175" s="134">
        <v>54857.5</v>
      </c>
    </row>
    <row r="176" spans="1:3" ht="12.75">
      <c r="A176" s="216"/>
      <c r="B176" s="29" t="s">
        <v>597</v>
      </c>
      <c r="C176" s="134">
        <v>131</v>
      </c>
    </row>
    <row r="177" spans="1:3" ht="12.75">
      <c r="A177" s="216"/>
      <c r="B177" s="29" t="s">
        <v>598</v>
      </c>
      <c r="C177" s="17">
        <v>20155</v>
      </c>
    </row>
    <row r="178" spans="1:3" ht="26.25">
      <c r="A178" s="216"/>
      <c r="B178" s="29" t="s">
        <v>0</v>
      </c>
      <c r="C178" s="134">
        <v>800</v>
      </c>
    </row>
    <row r="179" spans="1:3" ht="12.75">
      <c r="A179" s="216"/>
      <c r="B179" s="29" t="s">
        <v>1</v>
      </c>
      <c r="C179" s="134">
        <v>60739.9</v>
      </c>
    </row>
    <row r="180" spans="1:3" ht="12.75">
      <c r="A180" s="216"/>
      <c r="B180" s="29" t="s">
        <v>411</v>
      </c>
      <c r="C180" s="134">
        <v>629.4</v>
      </c>
    </row>
    <row r="181" spans="1:3" ht="12.75">
      <c r="A181" s="217"/>
      <c r="B181" s="32" t="s">
        <v>400</v>
      </c>
      <c r="C181" s="17">
        <v>19674.4</v>
      </c>
    </row>
    <row r="182" spans="1:3" ht="26.25">
      <c r="A182" s="215" t="s">
        <v>2</v>
      </c>
      <c r="B182" s="29" t="s">
        <v>3</v>
      </c>
      <c r="C182" s="17">
        <f>C183+C184</f>
        <v>34054.8</v>
      </c>
    </row>
    <row r="183" spans="1:3" ht="12.75">
      <c r="A183" s="216"/>
      <c r="B183" s="32" t="s">
        <v>4</v>
      </c>
      <c r="C183" s="17">
        <v>25003</v>
      </c>
    </row>
    <row r="184" spans="1:3" ht="12.75">
      <c r="A184" s="216"/>
      <c r="B184" s="32" t="s">
        <v>5</v>
      </c>
      <c r="C184" s="135">
        <v>9051.8</v>
      </c>
    </row>
    <row r="185" spans="1:3" ht="39">
      <c r="A185" s="215" t="s">
        <v>6</v>
      </c>
      <c r="B185" s="29" t="s">
        <v>7</v>
      </c>
      <c r="C185" s="17">
        <f>C186</f>
        <v>14629.6</v>
      </c>
    </row>
    <row r="186" spans="1:3" ht="12.75">
      <c r="A186" s="217"/>
      <c r="B186" s="29" t="s">
        <v>8</v>
      </c>
      <c r="C186" s="17">
        <v>14629.6</v>
      </c>
    </row>
    <row r="187" spans="1:3" ht="52.5">
      <c r="A187" s="215" t="s">
        <v>397</v>
      </c>
      <c r="B187" s="33" t="s">
        <v>395</v>
      </c>
      <c r="C187" s="17">
        <f>C188+C190+C189</f>
        <v>14508.1</v>
      </c>
    </row>
    <row r="188" spans="1:3" ht="12.75">
      <c r="A188" s="216"/>
      <c r="B188" s="32" t="s">
        <v>563</v>
      </c>
      <c r="C188" s="17">
        <v>237</v>
      </c>
    </row>
    <row r="189" spans="1:3" ht="12.75">
      <c r="A189" s="216"/>
      <c r="B189" s="32" t="s">
        <v>392</v>
      </c>
      <c r="C189" s="17">
        <v>11427.1</v>
      </c>
    </row>
    <row r="190" spans="1:3" ht="12.75">
      <c r="A190" s="217"/>
      <c r="B190" s="32" t="s">
        <v>412</v>
      </c>
      <c r="C190" s="17">
        <v>2844</v>
      </c>
    </row>
    <row r="191" spans="1:3" ht="39">
      <c r="A191" s="215" t="s">
        <v>398</v>
      </c>
      <c r="B191" s="33" t="s">
        <v>396</v>
      </c>
      <c r="C191" s="17">
        <f>C192+C193</f>
        <v>12170</v>
      </c>
    </row>
    <row r="192" spans="1:3" ht="12.75">
      <c r="A192" s="216"/>
      <c r="B192" s="32" t="s">
        <v>563</v>
      </c>
      <c r="C192" s="17">
        <v>5771</v>
      </c>
    </row>
    <row r="193" spans="1:3" ht="12.75">
      <c r="A193" s="217"/>
      <c r="B193" s="32" t="s">
        <v>392</v>
      </c>
      <c r="C193" s="17">
        <v>6399</v>
      </c>
    </row>
    <row r="194" spans="1:3" ht="26.25">
      <c r="A194" s="215" t="s">
        <v>399</v>
      </c>
      <c r="B194" s="33" t="s">
        <v>401</v>
      </c>
      <c r="C194" s="17">
        <f>C195+C196</f>
        <v>3162</v>
      </c>
    </row>
    <row r="195" spans="1:3" ht="12.75">
      <c r="A195" s="216"/>
      <c r="B195" s="32" t="s">
        <v>563</v>
      </c>
      <c r="C195" s="17">
        <v>1283.4</v>
      </c>
    </row>
    <row r="196" spans="1:3" ht="12.75">
      <c r="A196" s="217"/>
      <c r="B196" s="32" t="s">
        <v>392</v>
      </c>
      <c r="C196" s="17">
        <v>1878.6</v>
      </c>
    </row>
    <row r="197" spans="1:3" ht="39">
      <c r="A197" s="215" t="s">
        <v>421</v>
      </c>
      <c r="B197" s="29" t="s">
        <v>373</v>
      </c>
      <c r="C197" s="17">
        <f>C199+C198</f>
        <v>24327.5</v>
      </c>
    </row>
    <row r="198" spans="1:3" ht="12.75">
      <c r="A198" s="216"/>
      <c r="B198" s="32" t="s">
        <v>563</v>
      </c>
      <c r="C198" s="17">
        <v>23707.4</v>
      </c>
    </row>
    <row r="199" spans="1:3" ht="12.75">
      <c r="A199" s="217"/>
      <c r="B199" s="32" t="s">
        <v>392</v>
      </c>
      <c r="C199" s="17">
        <v>620.1</v>
      </c>
    </row>
    <row r="200" spans="1:3" ht="12.75">
      <c r="A200" s="215" t="s">
        <v>9</v>
      </c>
      <c r="B200" s="32" t="s">
        <v>10</v>
      </c>
      <c r="C200" s="17">
        <f>C201</f>
        <v>368204.9</v>
      </c>
    </row>
    <row r="201" spans="1:3" ht="39">
      <c r="A201" s="216"/>
      <c r="B201" s="29" t="s">
        <v>11</v>
      </c>
      <c r="C201" s="17">
        <v>368204.9</v>
      </c>
    </row>
    <row r="202" spans="1:3" ht="12.75">
      <c r="A202" s="12" t="s">
        <v>12</v>
      </c>
      <c r="B202" s="30" t="s">
        <v>13</v>
      </c>
      <c r="C202" s="14">
        <f>C207+C203+C213+C210</f>
        <v>389392.39999999997</v>
      </c>
    </row>
    <row r="203" spans="1:3" ht="28.5" customHeight="1">
      <c r="A203" s="215" t="s">
        <v>14</v>
      </c>
      <c r="B203" s="29" t="s">
        <v>15</v>
      </c>
      <c r="C203" s="17">
        <f>C204+C205+C206</f>
        <v>23921.6</v>
      </c>
    </row>
    <row r="204" spans="1:3" ht="26.25" customHeight="1">
      <c r="A204" s="216"/>
      <c r="B204" s="29" t="s">
        <v>16</v>
      </c>
      <c r="C204" s="17">
        <v>856.6</v>
      </c>
    </row>
    <row r="205" spans="1:3" ht="17.25" customHeight="1">
      <c r="A205" s="216"/>
      <c r="B205" s="29" t="s">
        <v>402</v>
      </c>
      <c r="C205" s="17">
        <v>1222</v>
      </c>
    </row>
    <row r="206" spans="1:3" ht="26.25" customHeight="1">
      <c r="A206" s="217"/>
      <c r="B206" s="29" t="s">
        <v>403</v>
      </c>
      <c r="C206" s="17">
        <v>21843</v>
      </c>
    </row>
    <row r="207" spans="1:3" ht="45" customHeight="1">
      <c r="A207" s="215" t="s">
        <v>17</v>
      </c>
      <c r="B207" s="29" t="s">
        <v>18</v>
      </c>
      <c r="C207" s="17">
        <f>C208+C209</f>
        <v>323698</v>
      </c>
    </row>
    <row r="208" spans="1:3" ht="12.75">
      <c r="A208" s="216"/>
      <c r="B208" s="29" t="s">
        <v>19</v>
      </c>
      <c r="C208" s="17">
        <v>1922.5</v>
      </c>
    </row>
    <row r="209" spans="1:3" ht="12.75">
      <c r="A209" s="217"/>
      <c r="B209" s="29" t="s">
        <v>20</v>
      </c>
      <c r="C209" s="17">
        <v>321775.5</v>
      </c>
    </row>
    <row r="210" spans="1:3" ht="26.25">
      <c r="A210" s="215" t="s">
        <v>408</v>
      </c>
      <c r="B210" s="36" t="s">
        <v>374</v>
      </c>
      <c r="C210" s="135">
        <f>C212+C211</f>
        <v>1348.7</v>
      </c>
    </row>
    <row r="211" spans="1:3" ht="12.75">
      <c r="A211" s="216"/>
      <c r="B211" s="32" t="s">
        <v>563</v>
      </c>
      <c r="C211" s="135">
        <v>1109.7</v>
      </c>
    </row>
    <row r="212" spans="1:3" ht="13.5" customHeight="1">
      <c r="A212" s="217"/>
      <c r="B212" s="32" t="s">
        <v>392</v>
      </c>
      <c r="C212" s="135">
        <v>239</v>
      </c>
    </row>
    <row r="213" spans="1:3" ht="28.5" customHeight="1">
      <c r="A213" s="215" t="s">
        <v>21</v>
      </c>
      <c r="B213" s="29" t="s">
        <v>22</v>
      </c>
      <c r="C213" s="17">
        <f>C215+C216+C217+C218+C214</f>
        <v>40424.09999999999</v>
      </c>
    </row>
    <row r="214" spans="1:3" ht="41.25" customHeight="1">
      <c r="A214" s="216"/>
      <c r="B214" s="29" t="s">
        <v>413</v>
      </c>
      <c r="C214" s="17">
        <v>1422.7</v>
      </c>
    </row>
    <row r="215" spans="1:3" ht="39" customHeight="1">
      <c r="A215" s="216"/>
      <c r="B215" s="29" t="s">
        <v>23</v>
      </c>
      <c r="C215" s="17">
        <v>589.3</v>
      </c>
    </row>
    <row r="216" spans="1:3" ht="13.5" customHeight="1">
      <c r="A216" s="216"/>
      <c r="B216" s="29" t="s">
        <v>24</v>
      </c>
      <c r="C216" s="135">
        <v>22395.3</v>
      </c>
    </row>
    <row r="217" spans="1:3" ht="13.5" customHeight="1">
      <c r="A217" s="216"/>
      <c r="B217" s="29" t="s">
        <v>25</v>
      </c>
      <c r="C217" s="135">
        <v>6016.8</v>
      </c>
    </row>
    <row r="218" spans="1:3" ht="13.5" customHeight="1">
      <c r="A218" s="217"/>
      <c r="B218" s="35" t="s">
        <v>26</v>
      </c>
      <c r="C218" s="22">
        <v>10000</v>
      </c>
    </row>
    <row r="219" spans="1:3" ht="26.25">
      <c r="A219" s="12" t="s">
        <v>228</v>
      </c>
      <c r="B219" s="131" t="s">
        <v>230</v>
      </c>
      <c r="C219" s="14">
        <f>C220</f>
        <v>-7613.799999999999</v>
      </c>
    </row>
    <row r="220" spans="1:3" ht="27.75" customHeight="1">
      <c r="A220" s="215" t="s">
        <v>229</v>
      </c>
      <c r="B220" s="29" t="s">
        <v>231</v>
      </c>
      <c r="C220" s="135">
        <f>C221+C222+C223+C224+C225+C226+C227+C228+C229</f>
        <v>-7613.799999999999</v>
      </c>
    </row>
    <row r="221" spans="1:3" ht="13.5" customHeight="1">
      <c r="A221" s="216"/>
      <c r="B221" s="29" t="s">
        <v>232</v>
      </c>
      <c r="C221" s="135">
        <v>-68.1</v>
      </c>
    </row>
    <row r="222" spans="1:3" ht="13.5" customHeight="1">
      <c r="A222" s="216"/>
      <c r="B222" s="29" t="s">
        <v>233</v>
      </c>
      <c r="C222" s="135">
        <v>-709.8</v>
      </c>
    </row>
    <row r="223" spans="1:3" ht="13.5" customHeight="1">
      <c r="A223" s="216"/>
      <c r="B223" s="29" t="s">
        <v>234</v>
      </c>
      <c r="C223" s="135">
        <v>-194</v>
      </c>
    </row>
    <row r="224" spans="1:3" ht="13.5" customHeight="1">
      <c r="A224" s="216"/>
      <c r="B224" s="29" t="s">
        <v>238</v>
      </c>
      <c r="C224" s="135">
        <v>-2761.7</v>
      </c>
    </row>
    <row r="225" spans="1:3" ht="13.5" customHeight="1">
      <c r="A225" s="216"/>
      <c r="B225" s="29" t="s">
        <v>239</v>
      </c>
      <c r="C225" s="135">
        <v>-1.1</v>
      </c>
    </row>
    <row r="226" spans="1:3" ht="13.5" customHeight="1">
      <c r="A226" s="216"/>
      <c r="B226" s="29" t="s">
        <v>235</v>
      </c>
      <c r="C226" s="135">
        <v>-29.1</v>
      </c>
    </row>
    <row r="227" spans="1:3" ht="13.5" customHeight="1">
      <c r="A227" s="216"/>
      <c r="B227" s="29" t="s">
        <v>375</v>
      </c>
      <c r="C227" s="135">
        <v>-93.6</v>
      </c>
    </row>
    <row r="228" spans="1:3" ht="13.5" customHeight="1">
      <c r="A228" s="216"/>
      <c r="B228" s="29" t="s">
        <v>237</v>
      </c>
      <c r="C228" s="135">
        <v>-21.2</v>
      </c>
    </row>
    <row r="229" spans="1:3" ht="13.5" customHeight="1" thickBot="1">
      <c r="A229" s="218"/>
      <c r="B229" s="29" t="s">
        <v>236</v>
      </c>
      <c r="C229" s="135">
        <v>-3735.2</v>
      </c>
    </row>
    <row r="230" spans="1:3" ht="18" thickBot="1">
      <c r="A230" s="24"/>
      <c r="B230" s="25" t="s">
        <v>528</v>
      </c>
      <c r="C230" s="26">
        <f>C12+C100</f>
        <v>2505040.1999999997</v>
      </c>
    </row>
  </sheetData>
  <sheetProtection/>
  <mergeCells count="22">
    <mergeCell ref="A114:A115"/>
    <mergeCell ref="A182:A184"/>
    <mergeCell ref="B10:B11"/>
    <mergeCell ref="A8:C8"/>
    <mergeCell ref="A107:A110"/>
    <mergeCell ref="A111:A113"/>
    <mergeCell ref="A220:A229"/>
    <mergeCell ref="A139:A141"/>
    <mergeCell ref="A142:A143"/>
    <mergeCell ref="A144:A146"/>
    <mergeCell ref="A148:A181"/>
    <mergeCell ref="A200:A201"/>
    <mergeCell ref="A203:A206"/>
    <mergeCell ref="A185:A186"/>
    <mergeCell ref="A210:A212"/>
    <mergeCell ref="A213:A218"/>
    <mergeCell ref="A197:A199"/>
    <mergeCell ref="A207:A209"/>
    <mergeCell ref="A116:A134"/>
    <mergeCell ref="A187:A190"/>
    <mergeCell ref="A191:A193"/>
    <mergeCell ref="A194:A196"/>
  </mergeCells>
  <printOptions horizontalCentered="1"/>
  <pageMargins left="0.984251968503937" right="0.5905511811023623" top="0.5905511811023623" bottom="0.5905511811023623" header="0.31496062992125984" footer="0.31496062992125984"/>
  <pageSetup fitToHeight="0" fitToWidth="1" horizontalDpi="600" verticalDpi="600" orientation="portrait" paperSize="9" scale="5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19"/>
  <sheetViews>
    <sheetView workbookViewId="0" topLeftCell="A1">
      <selection activeCell="D5" sqref="D5"/>
    </sheetView>
  </sheetViews>
  <sheetFormatPr defaultColWidth="15.00390625" defaultRowHeight="15"/>
  <cols>
    <col min="1" max="1" width="70.421875" style="38" customWidth="1"/>
    <col min="2" max="2" width="15.00390625" style="38" customWidth="1"/>
    <col min="3" max="3" width="18.28125" style="38" customWidth="1"/>
    <col min="4" max="4" width="20.140625" style="104" customWidth="1"/>
    <col min="5" max="239" width="10.00390625" style="38" customWidth="1"/>
    <col min="240" max="240" width="70.421875" style="38" customWidth="1"/>
    <col min="241" max="16384" width="15.00390625" style="38" customWidth="1"/>
  </cols>
  <sheetData>
    <row r="1" ht="13.5">
      <c r="D1" s="185" t="s">
        <v>382</v>
      </c>
    </row>
    <row r="2" ht="13.5">
      <c r="D2" s="37" t="s">
        <v>384</v>
      </c>
    </row>
    <row r="3" ht="13.5">
      <c r="D3" s="37" t="s">
        <v>383</v>
      </c>
    </row>
    <row r="4" ht="13.5">
      <c r="D4" s="37" t="s">
        <v>472</v>
      </c>
    </row>
    <row r="5" ht="13.5">
      <c r="D5" s="37" t="s">
        <v>138</v>
      </c>
    </row>
    <row r="6" ht="12.75">
      <c r="D6" s="39"/>
    </row>
    <row r="8" spans="1:4" ht="40.5" customHeight="1">
      <c r="A8" s="214" t="s">
        <v>376</v>
      </c>
      <c r="B8" s="214"/>
      <c r="C8" s="214"/>
      <c r="D8" s="214"/>
    </row>
    <row r="9" spans="1:4" ht="18" thickBot="1">
      <c r="A9" s="42"/>
      <c r="B9" s="42"/>
      <c r="C9" s="42"/>
      <c r="D9" s="43"/>
    </row>
    <row r="10" spans="1:4" ht="15.75" thickBot="1">
      <c r="A10" s="44" t="s">
        <v>29</v>
      </c>
      <c r="B10" s="224" t="s">
        <v>30</v>
      </c>
      <c r="C10" s="225"/>
      <c r="D10" s="45" t="s">
        <v>529</v>
      </c>
    </row>
    <row r="11" spans="1:4" ht="15">
      <c r="A11" s="46" t="s">
        <v>31</v>
      </c>
      <c r="B11" s="226" t="s">
        <v>32</v>
      </c>
      <c r="C11" s="228" t="s">
        <v>33</v>
      </c>
      <c r="D11" s="47" t="s">
        <v>34</v>
      </c>
    </row>
    <row r="12" spans="1:4" ht="13.5" thickBot="1">
      <c r="A12" s="48"/>
      <c r="B12" s="227"/>
      <c r="C12" s="229"/>
      <c r="D12" s="49" t="s">
        <v>476</v>
      </c>
    </row>
    <row r="13" spans="1:4" ht="13.5">
      <c r="A13" s="50"/>
      <c r="B13" s="51"/>
      <c r="C13" s="41"/>
      <c r="D13" s="52"/>
    </row>
    <row r="14" spans="1:5" ht="15">
      <c r="A14" s="53" t="s">
        <v>35</v>
      </c>
      <c r="B14" s="54" t="s">
        <v>36</v>
      </c>
      <c r="C14" s="55"/>
      <c r="D14" s="56">
        <f>D16+D18+D20+D22+D24</f>
        <v>143772.2</v>
      </c>
      <c r="E14" s="156"/>
    </row>
    <row r="15" spans="1:5" ht="15">
      <c r="A15" s="57"/>
      <c r="B15" s="58"/>
      <c r="C15" s="59"/>
      <c r="D15" s="60"/>
      <c r="E15" s="156"/>
    </row>
    <row r="16" spans="1:5" ht="33" customHeight="1">
      <c r="A16" s="61" t="s">
        <v>37</v>
      </c>
      <c r="B16" s="62"/>
      <c r="C16" s="63" t="s">
        <v>38</v>
      </c>
      <c r="D16" s="64">
        <v>2764.6</v>
      </c>
      <c r="E16" s="156"/>
    </row>
    <row r="17" spans="1:5" ht="15">
      <c r="A17" s="57"/>
      <c r="B17" s="58"/>
      <c r="C17" s="59"/>
      <c r="D17" s="64"/>
      <c r="E17" s="156"/>
    </row>
    <row r="18" spans="1:5" ht="45.75" customHeight="1">
      <c r="A18" s="61" t="s">
        <v>39</v>
      </c>
      <c r="B18" s="62"/>
      <c r="C18" s="63" t="s">
        <v>40</v>
      </c>
      <c r="D18" s="64">
        <v>4203.1</v>
      </c>
      <c r="E18" s="156"/>
    </row>
    <row r="19" spans="1:5" ht="13.5">
      <c r="A19" s="65"/>
      <c r="B19" s="62"/>
      <c r="C19" s="63"/>
      <c r="D19" s="66"/>
      <c r="E19" s="156"/>
    </row>
    <row r="20" spans="1:5" ht="44.25" customHeight="1">
      <c r="A20" s="61" t="s">
        <v>41</v>
      </c>
      <c r="B20" s="62"/>
      <c r="C20" s="63" t="s">
        <v>42</v>
      </c>
      <c r="D20" s="64">
        <v>54814.2</v>
      </c>
      <c r="E20" s="156"/>
    </row>
    <row r="21" spans="1:5" ht="13.5">
      <c r="A21" s="65"/>
      <c r="B21" s="62"/>
      <c r="C21" s="63"/>
      <c r="D21" s="64"/>
      <c r="E21" s="156"/>
    </row>
    <row r="22" spans="1:5" ht="27">
      <c r="A22" s="67" t="s">
        <v>43</v>
      </c>
      <c r="B22" s="68"/>
      <c r="C22" s="63" t="s">
        <v>44</v>
      </c>
      <c r="D22" s="64">
        <v>18485.6</v>
      </c>
      <c r="E22" s="156"/>
    </row>
    <row r="23" spans="1:5" ht="13.5">
      <c r="A23" s="69"/>
      <c r="B23" s="68"/>
      <c r="C23" s="63"/>
      <c r="D23" s="64"/>
      <c r="E23" s="156"/>
    </row>
    <row r="24" spans="1:5" ht="13.5">
      <c r="A24" s="69" t="s">
        <v>45</v>
      </c>
      <c r="B24" s="62"/>
      <c r="C24" s="63" t="s">
        <v>46</v>
      </c>
      <c r="D24" s="64">
        <v>63504.7</v>
      </c>
      <c r="E24" s="156"/>
    </row>
    <row r="25" spans="1:5" ht="13.5">
      <c r="A25" s="69"/>
      <c r="B25" s="62"/>
      <c r="C25" s="70"/>
      <c r="D25" s="71"/>
      <c r="E25" s="156"/>
    </row>
    <row r="26" spans="1:5" ht="46.5" customHeight="1">
      <c r="A26" s="72" t="s">
        <v>47</v>
      </c>
      <c r="B26" s="73" t="s">
        <v>48</v>
      </c>
      <c r="C26" s="74"/>
      <c r="D26" s="75">
        <f>D30+D28+D32+D34</f>
        <v>6938.9</v>
      </c>
      <c r="E26" s="156"/>
    </row>
    <row r="27" spans="1:5" ht="15">
      <c r="A27" s="76"/>
      <c r="B27" s="58"/>
      <c r="C27" s="59"/>
      <c r="D27" s="60"/>
      <c r="E27" s="156"/>
    </row>
    <row r="28" spans="1:5" ht="20.25" customHeight="1">
      <c r="A28" s="67" t="s">
        <v>49</v>
      </c>
      <c r="B28" s="77"/>
      <c r="C28" s="63" t="s">
        <v>50</v>
      </c>
      <c r="D28" s="64">
        <v>4037.2</v>
      </c>
      <c r="E28" s="156"/>
    </row>
    <row r="29" spans="1:5" ht="15">
      <c r="A29" s="76"/>
      <c r="B29" s="58"/>
      <c r="C29" s="59"/>
      <c r="D29" s="60"/>
      <c r="E29" s="156"/>
    </row>
    <row r="30" spans="1:5" ht="30.75" customHeight="1">
      <c r="A30" s="67" t="s">
        <v>51</v>
      </c>
      <c r="B30" s="77"/>
      <c r="C30" s="63" t="s">
        <v>52</v>
      </c>
      <c r="D30" s="64">
        <v>1698.5</v>
      </c>
      <c r="E30" s="156"/>
    </row>
    <row r="31" spans="1:5" ht="13.5">
      <c r="A31" s="69"/>
      <c r="B31" s="77"/>
      <c r="C31" s="78"/>
      <c r="D31" s="79"/>
      <c r="E31" s="156"/>
    </row>
    <row r="32" spans="1:5" ht="20.25" customHeight="1">
      <c r="A32" s="67" t="s">
        <v>53</v>
      </c>
      <c r="B32" s="77"/>
      <c r="C32" s="63" t="s">
        <v>54</v>
      </c>
      <c r="D32" s="64">
        <v>153.2</v>
      </c>
      <c r="E32" s="156"/>
    </row>
    <row r="33" spans="1:5" ht="15">
      <c r="A33" s="76"/>
      <c r="B33" s="58"/>
      <c r="C33" s="59"/>
      <c r="D33" s="60"/>
      <c r="E33" s="156"/>
    </row>
    <row r="34" spans="1:5" ht="30.75" customHeight="1">
      <c r="A34" s="67" t="s">
        <v>55</v>
      </c>
      <c r="B34" s="77"/>
      <c r="C34" s="63" t="s">
        <v>56</v>
      </c>
      <c r="D34" s="64">
        <v>1050</v>
      </c>
      <c r="E34" s="156"/>
    </row>
    <row r="35" spans="1:5" ht="13.5">
      <c r="A35" s="69"/>
      <c r="B35" s="77"/>
      <c r="C35" s="78"/>
      <c r="D35" s="79"/>
      <c r="E35" s="156"/>
    </row>
    <row r="36" spans="1:5" ht="21.75" customHeight="1">
      <c r="A36" s="80" t="s">
        <v>57</v>
      </c>
      <c r="B36" s="73" t="s">
        <v>58</v>
      </c>
      <c r="C36" s="74"/>
      <c r="D36" s="75">
        <f>D38+D46+D44+D40+D42</f>
        <v>133311.40000000002</v>
      </c>
      <c r="E36" s="156"/>
    </row>
    <row r="37" spans="1:5" ht="15">
      <c r="A37" s="76"/>
      <c r="B37" s="58"/>
      <c r="C37" s="59"/>
      <c r="D37" s="81"/>
      <c r="E37" s="156"/>
    </row>
    <row r="38" spans="1:5" ht="13.5">
      <c r="A38" s="69" t="s">
        <v>59</v>
      </c>
      <c r="B38" s="82"/>
      <c r="C38" s="63" t="s">
        <v>60</v>
      </c>
      <c r="D38" s="64">
        <v>7150.3</v>
      </c>
      <c r="E38" s="156"/>
    </row>
    <row r="39" spans="1:5" ht="13.5">
      <c r="A39" s="69"/>
      <c r="B39" s="82"/>
      <c r="C39" s="63"/>
      <c r="D39" s="64"/>
      <c r="E39" s="156"/>
    </row>
    <row r="40" spans="1:5" ht="13.5">
      <c r="A40" s="69" t="s">
        <v>61</v>
      </c>
      <c r="B40" s="82"/>
      <c r="C40" s="63" t="s">
        <v>62</v>
      </c>
      <c r="D40" s="64">
        <v>57073.5</v>
      </c>
      <c r="E40" s="156"/>
    </row>
    <row r="41" spans="1:5" ht="13.5">
      <c r="A41" s="69"/>
      <c r="B41" s="82"/>
      <c r="C41" s="63"/>
      <c r="D41" s="64"/>
      <c r="E41" s="156"/>
    </row>
    <row r="42" spans="1:5" ht="13.5">
      <c r="A42" s="69" t="s">
        <v>63</v>
      </c>
      <c r="B42" s="82"/>
      <c r="C42" s="63" t="s">
        <v>64</v>
      </c>
      <c r="D42" s="64">
        <v>62945.8</v>
      </c>
      <c r="E42" s="156"/>
    </row>
    <row r="43" spans="1:5" ht="13.5">
      <c r="A43" s="69"/>
      <c r="B43" s="82"/>
      <c r="C43" s="63"/>
      <c r="D43" s="64"/>
      <c r="E43" s="156"/>
    </row>
    <row r="44" spans="1:5" ht="13.5">
      <c r="A44" s="69" t="s">
        <v>65</v>
      </c>
      <c r="B44" s="82"/>
      <c r="C44" s="63" t="s">
        <v>66</v>
      </c>
      <c r="D44" s="64">
        <v>2179</v>
      </c>
      <c r="E44" s="156"/>
    </row>
    <row r="45" spans="1:5" ht="13.5">
      <c r="A45" s="69"/>
      <c r="B45" s="82"/>
      <c r="C45" s="41"/>
      <c r="D45" s="66"/>
      <c r="E45" s="156"/>
    </row>
    <row r="46" spans="1:5" ht="13.5">
      <c r="A46" s="69" t="s">
        <v>67</v>
      </c>
      <c r="B46" s="82"/>
      <c r="C46" s="63" t="s">
        <v>68</v>
      </c>
      <c r="D46" s="64">
        <v>3962.8</v>
      </c>
      <c r="E46" s="156"/>
    </row>
    <row r="47" spans="1:5" ht="13.5">
      <c r="A47" s="69"/>
      <c r="B47" s="82"/>
      <c r="C47" s="63"/>
      <c r="D47" s="64"/>
      <c r="E47" s="156"/>
    </row>
    <row r="48" spans="1:5" ht="24.75" customHeight="1">
      <c r="A48" s="80" t="s">
        <v>69</v>
      </c>
      <c r="B48" s="73" t="s">
        <v>70</v>
      </c>
      <c r="C48" s="74"/>
      <c r="D48" s="75">
        <f>D52+D54+D50</f>
        <v>169329.7</v>
      </c>
      <c r="E48" s="156"/>
    </row>
    <row r="49" spans="1:5" ht="16.5" customHeight="1">
      <c r="A49" s="76"/>
      <c r="B49" s="58"/>
      <c r="C49" s="59"/>
      <c r="D49" s="81"/>
      <c r="E49" s="156"/>
    </row>
    <row r="50" spans="1:5" ht="13.5">
      <c r="A50" s="69" t="s">
        <v>71</v>
      </c>
      <c r="B50" s="82"/>
      <c r="C50" s="63" t="s">
        <v>72</v>
      </c>
      <c r="D50" s="83">
        <v>53588.2</v>
      </c>
      <c r="E50" s="156"/>
    </row>
    <row r="51" spans="1:5" ht="16.5" customHeight="1">
      <c r="A51" s="76"/>
      <c r="B51" s="58"/>
      <c r="C51" s="59"/>
      <c r="D51" s="81"/>
      <c r="E51" s="156"/>
    </row>
    <row r="52" spans="1:5" ht="13.5">
      <c r="A52" s="69" t="s">
        <v>73</v>
      </c>
      <c r="B52" s="82"/>
      <c r="C52" s="63" t="s">
        <v>74</v>
      </c>
      <c r="D52" s="64">
        <v>67435.8</v>
      </c>
      <c r="E52" s="156"/>
    </row>
    <row r="53" spans="1:5" ht="13.5">
      <c r="A53" s="69"/>
      <c r="B53" s="82"/>
      <c r="C53" s="63"/>
      <c r="D53" s="64"/>
      <c r="E53" s="156"/>
    </row>
    <row r="54" spans="1:5" ht="13.5">
      <c r="A54" s="69" t="s">
        <v>75</v>
      </c>
      <c r="B54" s="82"/>
      <c r="C54" s="63" t="s">
        <v>76</v>
      </c>
      <c r="D54" s="64">
        <v>48305.7</v>
      </c>
      <c r="E54" s="156"/>
    </row>
    <row r="55" spans="1:5" ht="13.5">
      <c r="A55" s="69"/>
      <c r="B55" s="82"/>
      <c r="C55" s="63"/>
      <c r="D55" s="64"/>
      <c r="E55" s="156"/>
    </row>
    <row r="56" spans="1:5" ht="20.25" customHeight="1">
      <c r="A56" s="84" t="s">
        <v>77</v>
      </c>
      <c r="B56" s="73" t="s">
        <v>78</v>
      </c>
      <c r="C56" s="74"/>
      <c r="D56" s="75">
        <f>D58+D60+D64+D62</f>
        <v>1076678.1</v>
      </c>
      <c r="E56" s="156"/>
    </row>
    <row r="57" spans="1:5" ht="15">
      <c r="A57" s="57"/>
      <c r="B57" s="58"/>
      <c r="C57" s="59"/>
      <c r="D57" s="81"/>
      <c r="E57" s="156"/>
    </row>
    <row r="58" spans="1:5" ht="13.5">
      <c r="A58" s="65" t="s">
        <v>79</v>
      </c>
      <c r="B58" s="82"/>
      <c r="C58" s="63" t="s">
        <v>80</v>
      </c>
      <c r="D58" s="64">
        <v>403936.2</v>
      </c>
      <c r="E58" s="156"/>
    </row>
    <row r="59" spans="1:5" ht="13.5">
      <c r="A59" s="65"/>
      <c r="B59" s="82"/>
      <c r="C59" s="63"/>
      <c r="D59" s="64"/>
      <c r="E59" s="156"/>
    </row>
    <row r="60" spans="1:5" ht="13.5">
      <c r="A60" s="65" t="s">
        <v>81</v>
      </c>
      <c r="B60" s="82"/>
      <c r="C60" s="63" t="s">
        <v>82</v>
      </c>
      <c r="D60" s="64">
        <v>628989.6</v>
      </c>
      <c r="E60" s="156"/>
    </row>
    <row r="61" spans="1:5" ht="13.5">
      <c r="A61" s="65"/>
      <c r="B61" s="82"/>
      <c r="C61" s="63"/>
      <c r="D61" s="64"/>
      <c r="E61" s="156"/>
    </row>
    <row r="62" spans="1:5" ht="13.5">
      <c r="A62" s="61" t="s">
        <v>83</v>
      </c>
      <c r="B62" s="82"/>
      <c r="C62" s="63" t="s">
        <v>84</v>
      </c>
      <c r="D62" s="64">
        <v>1149.6</v>
      </c>
      <c r="E62" s="156"/>
    </row>
    <row r="63" spans="1:5" ht="13.5">
      <c r="A63" s="65"/>
      <c r="B63" s="82"/>
      <c r="C63" s="63"/>
      <c r="D63" s="64"/>
      <c r="E63" s="156"/>
    </row>
    <row r="64" spans="1:5" ht="13.5">
      <c r="A64" s="65" t="s">
        <v>85</v>
      </c>
      <c r="B64" s="82"/>
      <c r="C64" s="63" t="s">
        <v>86</v>
      </c>
      <c r="D64" s="64">
        <v>42602.7</v>
      </c>
      <c r="E64" s="156"/>
    </row>
    <row r="65" spans="1:5" ht="13.5">
      <c r="A65" s="65"/>
      <c r="B65" s="85"/>
      <c r="C65" s="86"/>
      <c r="D65" s="64"/>
      <c r="E65" s="156"/>
    </row>
    <row r="66" spans="1:5" ht="20.25" customHeight="1">
      <c r="A66" s="84" t="s">
        <v>87</v>
      </c>
      <c r="B66" s="73" t="s">
        <v>88</v>
      </c>
      <c r="C66" s="74"/>
      <c r="D66" s="75">
        <f>D68+D70</f>
        <v>75580.4</v>
      </c>
      <c r="E66" s="156"/>
    </row>
    <row r="67" spans="1:5" ht="15">
      <c r="A67" s="57"/>
      <c r="B67" s="58"/>
      <c r="C67" s="59"/>
      <c r="D67" s="81"/>
      <c r="E67" s="156"/>
    </row>
    <row r="68" spans="1:5" ht="13.5">
      <c r="A68" s="65" t="s">
        <v>89</v>
      </c>
      <c r="B68" s="82"/>
      <c r="C68" s="63" t="s">
        <v>90</v>
      </c>
      <c r="D68" s="64">
        <v>73815.2</v>
      </c>
      <c r="E68" s="156"/>
    </row>
    <row r="69" spans="1:5" ht="13.5">
      <c r="A69" s="65"/>
      <c r="B69" s="82"/>
      <c r="C69" s="63"/>
      <c r="D69" s="64"/>
      <c r="E69" s="156"/>
    </row>
    <row r="70" spans="1:5" ht="13.5">
      <c r="A70" s="65" t="s">
        <v>91</v>
      </c>
      <c r="B70" s="82"/>
      <c r="C70" s="63" t="s">
        <v>92</v>
      </c>
      <c r="D70" s="64">
        <v>1765.2</v>
      </c>
      <c r="E70" s="156"/>
    </row>
    <row r="71" spans="1:5" ht="13.5">
      <c r="A71" s="87"/>
      <c r="B71" s="88"/>
      <c r="C71" s="89"/>
      <c r="D71" s="90"/>
      <c r="E71" s="156"/>
    </row>
    <row r="72" spans="1:5" ht="20.25" customHeight="1">
      <c r="A72" s="84" t="s">
        <v>93</v>
      </c>
      <c r="B72" s="73" t="s">
        <v>94</v>
      </c>
      <c r="C72" s="74"/>
      <c r="D72" s="75">
        <f>D74+D76+D80+D78</f>
        <v>40087.4</v>
      </c>
      <c r="E72" s="156"/>
    </row>
    <row r="73" spans="1:5" ht="13.5">
      <c r="A73" s="87"/>
      <c r="B73" s="88"/>
      <c r="C73" s="89"/>
      <c r="D73" s="90"/>
      <c r="E73" s="156"/>
    </row>
    <row r="74" spans="1:5" ht="13.5">
      <c r="A74" s="65" t="s">
        <v>95</v>
      </c>
      <c r="B74" s="82"/>
      <c r="C74" s="63" t="s">
        <v>96</v>
      </c>
      <c r="D74" s="64">
        <v>17065.1</v>
      </c>
      <c r="E74" s="156"/>
    </row>
    <row r="75" spans="1:5" ht="13.5">
      <c r="A75" s="65"/>
      <c r="B75" s="82"/>
      <c r="C75" s="63"/>
      <c r="D75" s="64"/>
      <c r="E75" s="156"/>
    </row>
    <row r="76" spans="1:5" ht="13.5">
      <c r="A76" s="65" t="s">
        <v>97</v>
      </c>
      <c r="B76" s="82"/>
      <c r="C76" s="63" t="s">
        <v>98</v>
      </c>
      <c r="D76" s="64">
        <v>16800.4</v>
      </c>
      <c r="E76" s="156"/>
    </row>
    <row r="77" spans="1:5" ht="13.5">
      <c r="A77" s="65"/>
      <c r="B77" s="82"/>
      <c r="C77" s="63"/>
      <c r="D77" s="64"/>
      <c r="E77" s="156"/>
    </row>
    <row r="78" spans="1:5" ht="13.5">
      <c r="A78" s="65" t="s">
        <v>388</v>
      </c>
      <c r="B78" s="82"/>
      <c r="C78" s="63" t="s">
        <v>389</v>
      </c>
      <c r="D78" s="64">
        <v>5876.9</v>
      </c>
      <c r="E78" s="156"/>
    </row>
    <row r="79" spans="1:5" ht="13.5">
      <c r="A79" s="65"/>
      <c r="B79" s="82"/>
      <c r="C79" s="63"/>
      <c r="D79" s="64"/>
      <c r="E79" s="156"/>
    </row>
    <row r="80" spans="1:5" ht="13.5">
      <c r="A80" s="65" t="s">
        <v>99</v>
      </c>
      <c r="B80" s="82"/>
      <c r="C80" s="63" t="s">
        <v>100</v>
      </c>
      <c r="D80" s="64">
        <v>345</v>
      </c>
      <c r="E80" s="156"/>
    </row>
    <row r="81" spans="1:5" ht="13.5">
      <c r="A81" s="87"/>
      <c r="B81" s="88"/>
      <c r="C81" s="89"/>
      <c r="D81" s="90"/>
      <c r="E81" s="156"/>
    </row>
    <row r="82" spans="1:5" ht="20.25" customHeight="1">
      <c r="A82" s="84" t="s">
        <v>101</v>
      </c>
      <c r="B82" s="73" t="s">
        <v>102</v>
      </c>
      <c r="C82" s="74"/>
      <c r="D82" s="75">
        <f>D84+D86+D88+D90+D92</f>
        <v>695567.6</v>
      </c>
      <c r="E82" s="156"/>
    </row>
    <row r="83" spans="1:5" ht="15">
      <c r="A83" s="57"/>
      <c r="B83" s="58"/>
      <c r="C83" s="59"/>
      <c r="D83" s="60"/>
      <c r="E83" s="156"/>
    </row>
    <row r="84" spans="1:5" ht="15">
      <c r="A84" s="65" t="s">
        <v>103</v>
      </c>
      <c r="B84" s="58"/>
      <c r="C84" s="63" t="s">
        <v>104</v>
      </c>
      <c r="D84" s="91">
        <v>5852.4</v>
      </c>
      <c r="E84" s="156"/>
    </row>
    <row r="85" spans="1:5" ht="15">
      <c r="A85" s="65"/>
      <c r="B85" s="58"/>
      <c r="C85" s="92"/>
      <c r="D85" s="91"/>
      <c r="E85" s="156"/>
    </row>
    <row r="86" spans="1:5" ht="13.5">
      <c r="A86" s="65" t="s">
        <v>105</v>
      </c>
      <c r="B86" s="82"/>
      <c r="C86" s="63" t="s">
        <v>106</v>
      </c>
      <c r="D86" s="91">
        <v>83618.8</v>
      </c>
      <c r="E86" s="156"/>
    </row>
    <row r="87" spans="1:5" ht="13.5">
      <c r="A87" s="65"/>
      <c r="B87" s="82"/>
      <c r="C87" s="63"/>
      <c r="D87" s="91"/>
      <c r="E87" s="156"/>
    </row>
    <row r="88" spans="1:5" ht="13.5">
      <c r="A88" s="65" t="s">
        <v>107</v>
      </c>
      <c r="B88" s="82"/>
      <c r="C88" s="63" t="s">
        <v>108</v>
      </c>
      <c r="D88" s="91">
        <v>516743.7</v>
      </c>
      <c r="E88" s="156"/>
    </row>
    <row r="89" spans="1:5" ht="13.5">
      <c r="A89" s="65"/>
      <c r="B89" s="82"/>
      <c r="C89" s="63"/>
      <c r="D89" s="91"/>
      <c r="E89" s="156"/>
    </row>
    <row r="90" spans="1:5" ht="13.5">
      <c r="A90" s="61" t="s">
        <v>109</v>
      </c>
      <c r="B90" s="82"/>
      <c r="C90" s="63" t="s">
        <v>110</v>
      </c>
      <c r="D90" s="91">
        <v>66921.1</v>
      </c>
      <c r="E90" s="156"/>
    </row>
    <row r="91" spans="1:5" ht="13.5">
      <c r="A91" s="65"/>
      <c r="B91" s="82"/>
      <c r="C91" s="63"/>
      <c r="D91" s="91"/>
      <c r="E91" s="156"/>
    </row>
    <row r="92" spans="1:5" ht="13.5">
      <c r="A92" s="65" t="s">
        <v>111</v>
      </c>
      <c r="B92" s="88"/>
      <c r="C92" s="63" t="s">
        <v>112</v>
      </c>
      <c r="D92" s="91">
        <v>22431.6</v>
      </c>
      <c r="E92" s="156"/>
    </row>
    <row r="93" spans="1:5" ht="13.5">
      <c r="A93" s="65"/>
      <c r="B93" s="88"/>
      <c r="C93" s="63"/>
      <c r="D93" s="83"/>
      <c r="E93" s="156"/>
    </row>
    <row r="94" spans="1:5" ht="15">
      <c r="A94" s="84" t="s">
        <v>113</v>
      </c>
      <c r="B94" s="73" t="s">
        <v>114</v>
      </c>
      <c r="C94" s="93"/>
      <c r="D94" s="94">
        <f>D96</f>
        <v>33245.8</v>
      </c>
      <c r="E94" s="156"/>
    </row>
    <row r="95" spans="1:5" ht="13.5">
      <c r="A95" s="61"/>
      <c r="B95" s="88"/>
      <c r="C95" s="63"/>
      <c r="D95" s="91"/>
      <c r="E95" s="156"/>
    </row>
    <row r="96" spans="1:5" ht="13.5">
      <c r="A96" s="65" t="s">
        <v>115</v>
      </c>
      <c r="B96" s="82"/>
      <c r="C96" s="63" t="s">
        <v>116</v>
      </c>
      <c r="D96" s="64">
        <v>33245.8</v>
      </c>
      <c r="E96" s="156"/>
    </row>
    <row r="97" spans="1:5" ht="13.5">
      <c r="A97" s="65"/>
      <c r="B97" s="82"/>
      <c r="C97" s="63"/>
      <c r="D97" s="64"/>
      <c r="E97" s="156"/>
    </row>
    <row r="98" spans="1:5" ht="15">
      <c r="A98" s="84" t="s">
        <v>117</v>
      </c>
      <c r="B98" s="73" t="s">
        <v>118</v>
      </c>
      <c r="C98" s="93"/>
      <c r="D98" s="94">
        <f>D100+D102</f>
        <v>632</v>
      </c>
      <c r="E98" s="156"/>
    </row>
    <row r="99" spans="1:5" ht="13.5">
      <c r="A99" s="61"/>
      <c r="B99" s="88"/>
      <c r="C99" s="63"/>
      <c r="D99" s="91"/>
      <c r="E99" s="156"/>
    </row>
    <row r="100" spans="1:5" ht="13.5">
      <c r="A100" s="65" t="s">
        <v>119</v>
      </c>
      <c r="B100" s="82"/>
      <c r="C100" s="63" t="s">
        <v>120</v>
      </c>
      <c r="D100" s="64">
        <v>296</v>
      </c>
      <c r="E100" s="156"/>
    </row>
    <row r="101" spans="1:5" ht="13.5">
      <c r="A101" s="65"/>
      <c r="B101" s="82"/>
      <c r="C101" s="63"/>
      <c r="D101" s="64"/>
      <c r="E101" s="156"/>
    </row>
    <row r="102" spans="1:5" ht="13.5">
      <c r="A102" s="65" t="s">
        <v>121</v>
      </c>
      <c r="B102" s="82"/>
      <c r="C102" s="63" t="s">
        <v>122</v>
      </c>
      <c r="D102" s="64">
        <v>336</v>
      </c>
      <c r="E102" s="156"/>
    </row>
    <row r="103" spans="1:5" ht="13.5">
      <c r="A103" s="65"/>
      <c r="B103" s="82"/>
      <c r="C103" s="63"/>
      <c r="D103" s="64"/>
      <c r="E103" s="156"/>
    </row>
    <row r="104" spans="1:5" ht="15">
      <c r="A104" s="95" t="s">
        <v>123</v>
      </c>
      <c r="B104" s="73" t="s">
        <v>124</v>
      </c>
      <c r="C104" s="93"/>
      <c r="D104" s="94">
        <f>D106</f>
        <v>27.5</v>
      </c>
      <c r="E104" s="156"/>
    </row>
    <row r="105" spans="1:5" ht="15">
      <c r="A105" s="96"/>
      <c r="B105" s="97"/>
      <c r="C105" s="98"/>
      <c r="D105" s="64"/>
      <c r="E105" s="156"/>
    </row>
    <row r="106" spans="1:5" ht="13.5">
      <c r="A106" s="61" t="s">
        <v>125</v>
      </c>
      <c r="B106" s="82"/>
      <c r="C106" s="63" t="s">
        <v>126</v>
      </c>
      <c r="D106" s="64">
        <v>27.5</v>
      </c>
      <c r="E106" s="156"/>
    </row>
    <row r="107" spans="1:5" ht="14.25">
      <c r="A107" s="99"/>
      <c r="B107" s="100"/>
      <c r="C107" s="101"/>
      <c r="D107" s="64"/>
      <c r="E107" s="156"/>
    </row>
    <row r="108" spans="1:5" ht="30.75">
      <c r="A108" s="95" t="s">
        <v>127</v>
      </c>
      <c r="B108" s="73" t="s">
        <v>128</v>
      </c>
      <c r="C108" s="93"/>
      <c r="D108" s="94">
        <f>D110+D112</f>
        <v>122721.6</v>
      </c>
      <c r="E108" s="156"/>
    </row>
    <row r="109" spans="1:5" ht="15">
      <c r="A109" s="57"/>
      <c r="B109" s="88"/>
      <c r="C109" s="63"/>
      <c r="D109" s="91"/>
      <c r="E109" s="156"/>
    </row>
    <row r="110" spans="1:5" ht="27">
      <c r="A110" s="61" t="s">
        <v>129</v>
      </c>
      <c r="B110" s="88"/>
      <c r="C110" s="63" t="s">
        <v>130</v>
      </c>
      <c r="D110" s="91">
        <f>57906+60715.6</f>
        <v>118621.6</v>
      </c>
      <c r="E110" s="156"/>
    </row>
    <row r="111" spans="1:5" ht="13.5">
      <c r="A111" s="61"/>
      <c r="B111" s="88"/>
      <c r="C111" s="63"/>
      <c r="D111" s="91"/>
      <c r="E111" s="156"/>
    </row>
    <row r="112" spans="1:5" ht="13.5">
      <c r="A112" s="61" t="s">
        <v>131</v>
      </c>
      <c r="B112" s="88"/>
      <c r="C112" s="63" t="s">
        <v>132</v>
      </c>
      <c r="D112" s="91">
        <v>4100</v>
      </c>
      <c r="E112" s="156"/>
    </row>
    <row r="113" spans="1:5" ht="14.25" thickBot="1">
      <c r="A113" s="61"/>
      <c r="B113" s="88"/>
      <c r="C113" s="63"/>
      <c r="D113" s="91"/>
      <c r="E113" s="156"/>
    </row>
    <row r="114" spans="1:5" ht="26.25" customHeight="1" thickBot="1">
      <c r="A114" s="222" t="s">
        <v>133</v>
      </c>
      <c r="B114" s="223"/>
      <c r="C114" s="223"/>
      <c r="D114" s="102">
        <f>D108+D82+D66+D56+D48+D36+D26+D14+D98+D94+D72+D104</f>
        <v>2497892.6</v>
      </c>
      <c r="E114" s="156"/>
    </row>
    <row r="115" spans="2:3" ht="12.75">
      <c r="B115" s="103"/>
      <c r="C115" s="103"/>
    </row>
    <row r="119" ht="12.75">
      <c r="A119" s="130"/>
    </row>
  </sheetData>
  <sheetProtection/>
  <mergeCells count="5">
    <mergeCell ref="A114:C114"/>
    <mergeCell ref="A8:D8"/>
    <mergeCell ref="B10:C10"/>
    <mergeCell ref="B11:B12"/>
    <mergeCell ref="C11:C12"/>
  </mergeCells>
  <printOptions horizontalCentered="1"/>
  <pageMargins left="0.984251968503937" right="0.5905511811023623" top="0.5905511811023623" bottom="0.5905511811023623" header="0.31496062992125984" footer="0.31496062992125984"/>
  <pageSetup fitToHeight="2" fitToWidth="1" horizontalDpi="600" verticalDpi="600" orientation="portrait" paperSize="9" scale="68" r:id="rId1"/>
  <headerFooter>
    <oddHeader>&amp;C&amp;P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67"/>
  <sheetViews>
    <sheetView zoomScalePageLayoutView="0" workbookViewId="0" topLeftCell="A1">
      <selection activeCell="G5" sqref="G5"/>
    </sheetView>
  </sheetViews>
  <sheetFormatPr defaultColWidth="10.140625" defaultRowHeight="15"/>
  <cols>
    <col min="1" max="1" width="6.7109375" style="174" customWidth="1"/>
    <col min="2" max="2" width="49.28125" style="144" customWidth="1"/>
    <col min="3" max="3" width="8.28125" style="176" customWidth="1"/>
    <col min="4" max="4" width="16.28125" style="145" customWidth="1"/>
    <col min="5" max="6" width="16.28125" style="146" customWidth="1"/>
    <col min="7" max="7" width="43.8515625" style="144" customWidth="1"/>
    <col min="8" max="16384" width="10.140625" style="2" customWidth="1"/>
  </cols>
  <sheetData>
    <row r="1" ht="13.5">
      <c r="G1" s="185" t="s">
        <v>382</v>
      </c>
    </row>
    <row r="2" ht="13.5">
      <c r="G2" s="37" t="s">
        <v>384</v>
      </c>
    </row>
    <row r="3" ht="13.5">
      <c r="G3" s="37" t="s">
        <v>383</v>
      </c>
    </row>
    <row r="4" ht="13.5">
      <c r="G4" s="37" t="s">
        <v>472</v>
      </c>
    </row>
    <row r="5" ht="13.5">
      <c r="G5" s="37" t="s">
        <v>138</v>
      </c>
    </row>
    <row r="6" ht="12.75">
      <c r="G6" s="147"/>
    </row>
    <row r="7" spans="3:7" ht="12.75">
      <c r="C7" s="177"/>
      <c r="D7" s="149"/>
      <c r="E7" s="186"/>
      <c r="F7" s="186"/>
      <c r="G7" s="148"/>
    </row>
    <row r="8" spans="1:7" ht="37.5" customHeight="1">
      <c r="A8" s="230" t="s">
        <v>377</v>
      </c>
      <c r="B8" s="230"/>
      <c r="C8" s="230"/>
      <c r="D8" s="230"/>
      <c r="E8" s="230"/>
      <c r="F8" s="230"/>
      <c r="G8" s="230"/>
    </row>
    <row r="9" spans="1:7" ht="24" customHeight="1">
      <c r="A9" s="175"/>
      <c r="B9" s="150"/>
      <c r="C9" s="178"/>
      <c r="D9" s="151"/>
      <c r="E9" s="152"/>
      <c r="F9" s="152"/>
      <c r="G9" s="153" t="s">
        <v>478</v>
      </c>
    </row>
    <row r="10" spans="1:7" s="106" customFormat="1" ht="15" customHeight="1">
      <c r="A10" s="231" t="s">
        <v>27</v>
      </c>
      <c r="B10" s="232" t="s">
        <v>240</v>
      </c>
      <c r="C10" s="231" t="s">
        <v>241</v>
      </c>
      <c r="D10" s="233" t="s">
        <v>242</v>
      </c>
      <c r="E10" s="234" t="s">
        <v>243</v>
      </c>
      <c r="F10" s="234"/>
      <c r="G10" s="232" t="s">
        <v>244</v>
      </c>
    </row>
    <row r="11" spans="1:7" s="106" customFormat="1" ht="30.75" customHeight="1">
      <c r="A11" s="231"/>
      <c r="B11" s="232"/>
      <c r="C11" s="231"/>
      <c r="D11" s="233"/>
      <c r="E11" s="187" t="s">
        <v>245</v>
      </c>
      <c r="F11" s="187" t="s">
        <v>246</v>
      </c>
      <c r="G11" s="232"/>
    </row>
    <row r="12" spans="1:7" ht="15" customHeight="1">
      <c r="A12" s="235" t="s">
        <v>247</v>
      </c>
      <c r="B12" s="235"/>
      <c r="C12" s="235"/>
      <c r="D12" s="235"/>
      <c r="E12" s="235"/>
      <c r="F12" s="235"/>
      <c r="G12" s="235"/>
    </row>
    <row r="13" spans="1:7" ht="30.75">
      <c r="A13" s="157">
        <v>1</v>
      </c>
      <c r="B13" s="163" t="s">
        <v>248</v>
      </c>
      <c r="C13" s="158">
        <v>2013</v>
      </c>
      <c r="D13" s="164">
        <f aca="true" t="shared" si="0" ref="D13:D23">E13+F13</f>
        <v>496.8</v>
      </c>
      <c r="E13" s="188">
        <v>496.8</v>
      </c>
      <c r="F13" s="188"/>
      <c r="G13" s="165" t="s">
        <v>249</v>
      </c>
    </row>
    <row r="14" spans="1:7" ht="30.75">
      <c r="A14" s="157">
        <v>2</v>
      </c>
      <c r="B14" s="163" t="s">
        <v>250</v>
      </c>
      <c r="C14" s="158">
        <v>2013</v>
      </c>
      <c r="D14" s="164">
        <f t="shared" si="0"/>
        <v>250</v>
      </c>
      <c r="E14" s="188">
        <v>250</v>
      </c>
      <c r="F14" s="188"/>
      <c r="G14" s="165" t="s">
        <v>251</v>
      </c>
    </row>
    <row r="15" spans="1:7" ht="46.5">
      <c r="A15" s="157">
        <v>3</v>
      </c>
      <c r="B15" s="163" t="s">
        <v>252</v>
      </c>
      <c r="C15" s="158">
        <v>2013</v>
      </c>
      <c r="D15" s="164">
        <f t="shared" si="0"/>
        <v>170.1</v>
      </c>
      <c r="E15" s="188">
        <v>170.1</v>
      </c>
      <c r="F15" s="188"/>
      <c r="G15" s="165" t="s">
        <v>253</v>
      </c>
    </row>
    <row r="16" spans="1:7" ht="46.5">
      <c r="A16" s="157">
        <v>4</v>
      </c>
      <c r="B16" s="163" t="s">
        <v>254</v>
      </c>
      <c r="C16" s="158">
        <v>2013</v>
      </c>
      <c r="D16" s="164">
        <f t="shared" si="0"/>
        <v>925.5</v>
      </c>
      <c r="E16" s="188">
        <v>925.5</v>
      </c>
      <c r="F16" s="188"/>
      <c r="G16" s="165" t="s">
        <v>255</v>
      </c>
    </row>
    <row r="17" spans="1:7" ht="30.75">
      <c r="A17" s="157">
        <v>5</v>
      </c>
      <c r="B17" s="163" t="s">
        <v>256</v>
      </c>
      <c r="C17" s="158">
        <v>2013</v>
      </c>
      <c r="D17" s="164">
        <f t="shared" si="0"/>
        <v>1905.1</v>
      </c>
      <c r="E17" s="188">
        <v>1905.1</v>
      </c>
      <c r="F17" s="188"/>
      <c r="G17" s="165" t="s">
        <v>257</v>
      </c>
    </row>
    <row r="18" spans="1:7" ht="46.5">
      <c r="A18" s="157">
        <v>6</v>
      </c>
      <c r="B18" s="163" t="s">
        <v>258</v>
      </c>
      <c r="C18" s="158">
        <v>2013</v>
      </c>
      <c r="D18" s="164">
        <f t="shared" si="0"/>
        <v>418.9</v>
      </c>
      <c r="E18" s="188">
        <v>418.9</v>
      </c>
      <c r="F18" s="188"/>
      <c r="G18" s="162" t="s">
        <v>259</v>
      </c>
    </row>
    <row r="19" spans="1:7" ht="30.75">
      <c r="A19" s="157">
        <v>7</v>
      </c>
      <c r="B19" s="163" t="s">
        <v>260</v>
      </c>
      <c r="C19" s="158">
        <v>2013</v>
      </c>
      <c r="D19" s="164">
        <f t="shared" si="0"/>
        <v>200</v>
      </c>
      <c r="E19" s="188">
        <v>200</v>
      </c>
      <c r="F19" s="188"/>
      <c r="G19" s="162" t="s">
        <v>261</v>
      </c>
    </row>
    <row r="20" spans="1:7" ht="30.75">
      <c r="A20" s="157">
        <v>8</v>
      </c>
      <c r="B20" s="163" t="s">
        <v>262</v>
      </c>
      <c r="C20" s="158">
        <v>2013</v>
      </c>
      <c r="D20" s="164">
        <f t="shared" si="0"/>
        <v>749.4</v>
      </c>
      <c r="E20" s="188">
        <v>749.4</v>
      </c>
      <c r="F20" s="188"/>
      <c r="G20" s="165" t="s">
        <v>263</v>
      </c>
    </row>
    <row r="21" spans="1:7" ht="30.75">
      <c r="A21" s="157">
        <v>9</v>
      </c>
      <c r="B21" s="163" t="s">
        <v>264</v>
      </c>
      <c r="C21" s="158">
        <v>2013</v>
      </c>
      <c r="D21" s="164">
        <f t="shared" si="0"/>
        <v>500</v>
      </c>
      <c r="E21" s="188">
        <v>500</v>
      </c>
      <c r="F21" s="188"/>
      <c r="G21" s="165" t="s">
        <v>265</v>
      </c>
    </row>
    <row r="22" spans="1:7" ht="30.75">
      <c r="A22" s="157">
        <v>10</v>
      </c>
      <c r="B22" s="163" t="s">
        <v>266</v>
      </c>
      <c r="C22" s="158">
        <v>2013</v>
      </c>
      <c r="D22" s="164">
        <f t="shared" si="0"/>
        <v>16371.1</v>
      </c>
      <c r="E22" s="188"/>
      <c r="F22" s="188">
        <v>16371.1</v>
      </c>
      <c r="G22" s="165" t="s">
        <v>267</v>
      </c>
    </row>
    <row r="23" spans="1:7" ht="63" customHeight="1">
      <c r="A23" s="157">
        <v>11</v>
      </c>
      <c r="B23" s="163" t="s">
        <v>268</v>
      </c>
      <c r="C23" s="158">
        <v>2013</v>
      </c>
      <c r="D23" s="164">
        <f t="shared" si="0"/>
        <v>15.1</v>
      </c>
      <c r="E23" s="188">
        <v>15.1</v>
      </c>
      <c r="F23" s="188"/>
      <c r="G23" s="165" t="s">
        <v>269</v>
      </c>
    </row>
    <row r="24" spans="1:7" ht="15">
      <c r="A24" s="157"/>
      <c r="B24" s="166" t="s">
        <v>270</v>
      </c>
      <c r="C24" s="158"/>
      <c r="D24" s="167">
        <f>SUM(D13:D23)</f>
        <v>22002</v>
      </c>
      <c r="E24" s="189">
        <f>SUM(E13:E23)</f>
        <v>5630.9</v>
      </c>
      <c r="F24" s="189">
        <f>SUM(F13:F23)</f>
        <v>16371.1</v>
      </c>
      <c r="G24" s="165"/>
    </row>
    <row r="25" spans="1:7" ht="30.75">
      <c r="A25" s="157">
        <v>12</v>
      </c>
      <c r="B25" s="168" t="s">
        <v>271</v>
      </c>
      <c r="C25" s="158">
        <v>2013</v>
      </c>
      <c r="D25" s="164">
        <f aca="true" t="shared" si="1" ref="D25:D35">E25+F25</f>
        <v>247</v>
      </c>
      <c r="E25" s="188">
        <v>247</v>
      </c>
      <c r="F25" s="188"/>
      <c r="G25" s="165" t="s">
        <v>272</v>
      </c>
    </row>
    <row r="26" spans="1:7" ht="30.75">
      <c r="A26" s="157">
        <v>13</v>
      </c>
      <c r="B26" s="168" t="s">
        <v>273</v>
      </c>
      <c r="C26" s="158">
        <v>2013</v>
      </c>
      <c r="D26" s="164">
        <f t="shared" si="1"/>
        <v>1000</v>
      </c>
      <c r="E26" s="188">
        <v>1000</v>
      </c>
      <c r="F26" s="188"/>
      <c r="G26" s="165" t="s">
        <v>274</v>
      </c>
    </row>
    <row r="27" spans="1:7" ht="46.5">
      <c r="A27" s="157">
        <v>14</v>
      </c>
      <c r="B27" s="168" t="s">
        <v>275</v>
      </c>
      <c r="C27" s="158">
        <v>2013</v>
      </c>
      <c r="D27" s="164">
        <f t="shared" si="1"/>
        <v>374</v>
      </c>
      <c r="E27" s="188">
        <v>374</v>
      </c>
      <c r="F27" s="188"/>
      <c r="G27" s="165" t="s">
        <v>276</v>
      </c>
    </row>
    <row r="28" spans="1:7" ht="30.75">
      <c r="A28" s="157">
        <v>15</v>
      </c>
      <c r="B28" s="168" t="s">
        <v>277</v>
      </c>
      <c r="C28" s="158">
        <v>2013</v>
      </c>
      <c r="D28" s="164">
        <f t="shared" si="1"/>
        <v>499.2</v>
      </c>
      <c r="E28" s="188">
        <v>499.2</v>
      </c>
      <c r="F28" s="188"/>
      <c r="G28" s="165" t="s">
        <v>278</v>
      </c>
    </row>
    <row r="29" spans="1:7" ht="30.75">
      <c r="A29" s="157">
        <v>16</v>
      </c>
      <c r="B29" s="168" t="s">
        <v>279</v>
      </c>
      <c r="C29" s="158">
        <v>2013</v>
      </c>
      <c r="D29" s="164">
        <f t="shared" si="1"/>
        <v>540</v>
      </c>
      <c r="E29" s="188">
        <v>540</v>
      </c>
      <c r="F29" s="188"/>
      <c r="G29" s="165" t="s">
        <v>280</v>
      </c>
    </row>
    <row r="30" spans="1:7" ht="30.75">
      <c r="A30" s="157">
        <v>17</v>
      </c>
      <c r="B30" s="168" t="s">
        <v>281</v>
      </c>
      <c r="C30" s="158">
        <v>2013</v>
      </c>
      <c r="D30" s="164">
        <f t="shared" si="1"/>
        <v>96.3</v>
      </c>
      <c r="E30" s="188">
        <v>96.3</v>
      </c>
      <c r="F30" s="188"/>
      <c r="G30" s="165" t="s">
        <v>282</v>
      </c>
    </row>
    <row r="31" spans="1:7" ht="30.75">
      <c r="A31" s="157">
        <v>18</v>
      </c>
      <c r="B31" s="168" t="s">
        <v>283</v>
      </c>
      <c r="C31" s="158">
        <v>2013</v>
      </c>
      <c r="D31" s="164">
        <f t="shared" si="1"/>
        <v>493</v>
      </c>
      <c r="E31" s="188">
        <v>493</v>
      </c>
      <c r="F31" s="188"/>
      <c r="G31" s="165" t="s">
        <v>280</v>
      </c>
    </row>
    <row r="32" spans="1:7" ht="30.75">
      <c r="A32" s="157">
        <v>19</v>
      </c>
      <c r="B32" s="163" t="s">
        <v>284</v>
      </c>
      <c r="C32" s="158">
        <v>2013</v>
      </c>
      <c r="D32" s="164">
        <f t="shared" si="1"/>
        <v>19077</v>
      </c>
      <c r="E32" s="188">
        <v>898.9</v>
      </c>
      <c r="F32" s="188">
        <v>18178.1</v>
      </c>
      <c r="G32" s="165" t="s">
        <v>285</v>
      </c>
    </row>
    <row r="33" spans="1:7" ht="30.75">
      <c r="A33" s="157">
        <v>20</v>
      </c>
      <c r="B33" s="168" t="s">
        <v>286</v>
      </c>
      <c r="C33" s="158">
        <v>2013</v>
      </c>
      <c r="D33" s="164">
        <f t="shared" si="1"/>
        <v>1747.6</v>
      </c>
      <c r="E33" s="188">
        <v>1747.6</v>
      </c>
      <c r="F33" s="188"/>
      <c r="G33" s="165" t="s">
        <v>287</v>
      </c>
    </row>
    <row r="34" spans="1:7" ht="30.75">
      <c r="A34" s="157">
        <v>21</v>
      </c>
      <c r="B34" s="168" t="s">
        <v>288</v>
      </c>
      <c r="C34" s="158">
        <v>2013</v>
      </c>
      <c r="D34" s="164">
        <f t="shared" si="1"/>
        <v>200</v>
      </c>
      <c r="E34" s="188">
        <v>200</v>
      </c>
      <c r="F34" s="188"/>
      <c r="G34" s="165" t="s">
        <v>289</v>
      </c>
    </row>
    <row r="35" spans="1:7" ht="30.75">
      <c r="A35" s="157">
        <v>22</v>
      </c>
      <c r="B35" s="168" t="s">
        <v>290</v>
      </c>
      <c r="C35" s="158">
        <v>2013</v>
      </c>
      <c r="D35" s="164">
        <f t="shared" si="1"/>
        <v>0</v>
      </c>
      <c r="E35" s="188"/>
      <c r="F35" s="188"/>
      <c r="G35" s="165" t="s">
        <v>291</v>
      </c>
    </row>
    <row r="36" spans="1:7" ht="15">
      <c r="A36" s="157"/>
      <c r="B36" s="169" t="s">
        <v>292</v>
      </c>
      <c r="C36" s="159"/>
      <c r="D36" s="170">
        <f>SUM(D25:D35)</f>
        <v>24274.1</v>
      </c>
      <c r="E36" s="190">
        <f>SUM(E25:E35)</f>
        <v>6096</v>
      </c>
      <c r="F36" s="190">
        <f>SUM(F25:F34)</f>
        <v>18178.1</v>
      </c>
      <c r="G36" s="171"/>
    </row>
    <row r="37" spans="1:7" ht="30.75">
      <c r="A37" s="157">
        <v>23</v>
      </c>
      <c r="B37" s="168" t="s">
        <v>293</v>
      </c>
      <c r="C37" s="158">
        <v>2013</v>
      </c>
      <c r="D37" s="164">
        <f>E37+F37</f>
        <v>690.9</v>
      </c>
      <c r="E37" s="191">
        <v>690.9</v>
      </c>
      <c r="F37" s="191"/>
      <c r="G37" s="165" t="s">
        <v>294</v>
      </c>
    </row>
    <row r="38" spans="1:7" ht="30.75">
      <c r="A38" s="157">
        <v>24</v>
      </c>
      <c r="B38" s="168" t="s">
        <v>295</v>
      </c>
      <c r="C38" s="158">
        <v>2013</v>
      </c>
      <c r="D38" s="164">
        <f>E38+F38</f>
        <v>11.5</v>
      </c>
      <c r="E38" s="191">
        <v>11.5</v>
      </c>
      <c r="F38" s="191"/>
      <c r="G38" s="165" t="s">
        <v>296</v>
      </c>
    </row>
    <row r="39" spans="1:7" ht="30.75">
      <c r="A39" s="157">
        <v>25</v>
      </c>
      <c r="B39" s="168" t="s">
        <v>297</v>
      </c>
      <c r="C39" s="158">
        <v>2013</v>
      </c>
      <c r="D39" s="164">
        <f>E39+F39</f>
        <v>180.1</v>
      </c>
      <c r="E39" s="191">
        <v>180.1</v>
      </c>
      <c r="F39" s="191"/>
      <c r="G39" s="165" t="s">
        <v>298</v>
      </c>
    </row>
    <row r="40" spans="1:7" ht="30.75">
      <c r="A40" s="157">
        <v>26</v>
      </c>
      <c r="B40" s="168" t="s">
        <v>299</v>
      </c>
      <c r="C40" s="158">
        <v>2013</v>
      </c>
      <c r="D40" s="164">
        <f>E40+F40</f>
        <v>267.9</v>
      </c>
      <c r="E40" s="191">
        <v>267.9</v>
      </c>
      <c r="F40" s="191"/>
      <c r="G40" s="165" t="s">
        <v>300</v>
      </c>
    </row>
    <row r="41" spans="1:7" ht="30.75">
      <c r="A41" s="157"/>
      <c r="B41" s="169" t="s">
        <v>301</v>
      </c>
      <c r="C41" s="158"/>
      <c r="D41" s="154">
        <f>SUM(D37:D40)</f>
        <v>1150.4</v>
      </c>
      <c r="E41" s="192">
        <f>SUM(E37:E40)</f>
        <v>1150.4</v>
      </c>
      <c r="F41" s="192">
        <f>SUM(F37:F40)</f>
        <v>0</v>
      </c>
      <c r="G41" s="165"/>
    </row>
    <row r="42" spans="1:7" ht="15">
      <c r="A42" s="157"/>
      <c r="B42" s="169" t="s">
        <v>302</v>
      </c>
      <c r="C42" s="158"/>
      <c r="D42" s="154">
        <f>D41+D36+D24</f>
        <v>47426.5</v>
      </c>
      <c r="E42" s="192">
        <f>E41+E36+E24</f>
        <v>12877.3</v>
      </c>
      <c r="F42" s="192">
        <f>F41+F36+F24</f>
        <v>34549.2</v>
      </c>
      <c r="G42" s="165"/>
    </row>
    <row r="43" spans="1:7" ht="15">
      <c r="A43" s="236" t="s">
        <v>303</v>
      </c>
      <c r="B43" s="237"/>
      <c r="C43" s="237"/>
      <c r="D43" s="237"/>
      <c r="E43" s="237"/>
      <c r="F43" s="237"/>
      <c r="G43" s="238"/>
    </row>
    <row r="44" spans="1:7" ht="93">
      <c r="A44" s="157">
        <v>27</v>
      </c>
      <c r="B44" s="168" t="s">
        <v>304</v>
      </c>
      <c r="C44" s="158">
        <v>2013</v>
      </c>
      <c r="D44" s="172">
        <f>E44+F44</f>
        <v>10987</v>
      </c>
      <c r="E44" s="191">
        <v>2895</v>
      </c>
      <c r="F44" s="191">
        <v>8092</v>
      </c>
      <c r="G44" s="165" t="s">
        <v>305</v>
      </c>
    </row>
    <row r="45" spans="1:7" ht="15">
      <c r="A45" s="157"/>
      <c r="B45" s="169" t="s">
        <v>306</v>
      </c>
      <c r="C45" s="158"/>
      <c r="D45" s="154">
        <f>D44</f>
        <v>10987</v>
      </c>
      <c r="E45" s="192">
        <f>E44</f>
        <v>2895</v>
      </c>
      <c r="F45" s="192">
        <f>F44</f>
        <v>8092</v>
      </c>
      <c r="G45" s="165"/>
    </row>
    <row r="46" spans="1:7" ht="15" customHeight="1">
      <c r="A46" s="236" t="s">
        <v>307</v>
      </c>
      <c r="B46" s="237"/>
      <c r="C46" s="237"/>
      <c r="D46" s="237"/>
      <c r="E46" s="237"/>
      <c r="F46" s="237"/>
      <c r="G46" s="238"/>
    </row>
    <row r="47" spans="1:7" ht="78">
      <c r="A47" s="157">
        <v>28</v>
      </c>
      <c r="B47" s="168" t="s">
        <v>308</v>
      </c>
      <c r="C47" s="158">
        <v>2013</v>
      </c>
      <c r="D47" s="172">
        <f>E47+F47</f>
        <v>1720.9</v>
      </c>
      <c r="E47" s="191">
        <v>1720.9</v>
      </c>
      <c r="F47" s="191"/>
      <c r="G47" s="165" t="s">
        <v>309</v>
      </c>
    </row>
    <row r="48" spans="1:7" ht="15">
      <c r="A48" s="157"/>
      <c r="B48" s="169" t="s">
        <v>310</v>
      </c>
      <c r="C48" s="158"/>
      <c r="D48" s="154">
        <f>D47</f>
        <v>1720.9</v>
      </c>
      <c r="E48" s="192">
        <f>E47</f>
        <v>1720.9</v>
      </c>
      <c r="F48" s="192">
        <f>F47</f>
        <v>0</v>
      </c>
      <c r="G48" s="165"/>
    </row>
    <row r="49" spans="1:7" ht="15">
      <c r="A49" s="157"/>
      <c r="B49" s="169" t="s">
        <v>311</v>
      </c>
      <c r="C49" s="158"/>
      <c r="D49" s="154">
        <f>D42+D45+D48</f>
        <v>60134.4</v>
      </c>
      <c r="E49" s="192">
        <f>E42+E45+E48</f>
        <v>17493.2</v>
      </c>
      <c r="F49" s="192">
        <f>F42+F45+F48</f>
        <v>42641.2</v>
      </c>
      <c r="G49" s="165"/>
    </row>
    <row r="50" spans="1:7" ht="15">
      <c r="A50" s="236" t="s">
        <v>312</v>
      </c>
      <c r="B50" s="237"/>
      <c r="C50" s="237"/>
      <c r="D50" s="237"/>
      <c r="E50" s="237"/>
      <c r="F50" s="237"/>
      <c r="G50" s="238"/>
    </row>
    <row r="51" spans="1:7" ht="15">
      <c r="A51" s="157">
        <v>29</v>
      </c>
      <c r="B51" s="168" t="s">
        <v>313</v>
      </c>
      <c r="C51" s="158">
        <v>2013</v>
      </c>
      <c r="D51" s="172">
        <f aca="true" t="shared" si="2" ref="D51:D65">E51+F51</f>
        <v>0</v>
      </c>
      <c r="E51" s="191"/>
      <c r="F51" s="191"/>
      <c r="G51" s="165" t="s">
        <v>314</v>
      </c>
    </row>
    <row r="52" spans="1:7" ht="15">
      <c r="A52" s="157">
        <v>30</v>
      </c>
      <c r="B52" s="168" t="s">
        <v>315</v>
      </c>
      <c r="C52" s="158">
        <v>2013</v>
      </c>
      <c r="D52" s="172">
        <f t="shared" si="2"/>
        <v>0</v>
      </c>
      <c r="E52" s="191"/>
      <c r="F52" s="191"/>
      <c r="G52" s="165" t="s">
        <v>316</v>
      </c>
    </row>
    <row r="53" spans="1:7" ht="15">
      <c r="A53" s="157">
        <v>31</v>
      </c>
      <c r="B53" s="168" t="s">
        <v>317</v>
      </c>
      <c r="C53" s="158">
        <v>2013</v>
      </c>
      <c r="D53" s="172">
        <f t="shared" si="2"/>
        <v>0</v>
      </c>
      <c r="E53" s="191"/>
      <c r="F53" s="191"/>
      <c r="G53" s="165" t="s">
        <v>318</v>
      </c>
    </row>
    <row r="54" spans="1:7" ht="30.75">
      <c r="A54" s="157">
        <v>32</v>
      </c>
      <c r="B54" s="168" t="s">
        <v>319</v>
      </c>
      <c r="C54" s="158">
        <v>2013</v>
      </c>
      <c r="D54" s="172">
        <f t="shared" si="2"/>
        <v>0</v>
      </c>
      <c r="E54" s="191"/>
      <c r="F54" s="191"/>
      <c r="G54" s="165" t="s">
        <v>378</v>
      </c>
    </row>
    <row r="55" spans="1:7" ht="30.75">
      <c r="A55" s="157">
        <v>33</v>
      </c>
      <c r="B55" s="168" t="s">
        <v>320</v>
      </c>
      <c r="C55" s="158">
        <v>2013</v>
      </c>
      <c r="D55" s="172">
        <f t="shared" si="2"/>
        <v>0</v>
      </c>
      <c r="E55" s="191"/>
      <c r="F55" s="191"/>
      <c r="G55" s="165" t="s">
        <v>379</v>
      </c>
    </row>
    <row r="56" spans="1:7" ht="30.75">
      <c r="A56" s="157">
        <v>34</v>
      </c>
      <c r="B56" s="168" t="s">
        <v>321</v>
      </c>
      <c r="C56" s="158">
        <v>2013</v>
      </c>
      <c r="D56" s="172">
        <f t="shared" si="2"/>
        <v>1000</v>
      </c>
      <c r="E56" s="191">
        <v>1000</v>
      </c>
      <c r="F56" s="191"/>
      <c r="G56" s="165" t="s">
        <v>322</v>
      </c>
    </row>
    <row r="57" spans="1:7" ht="46.5">
      <c r="A57" s="157">
        <v>35</v>
      </c>
      <c r="B57" s="168" t="s">
        <v>323</v>
      </c>
      <c r="C57" s="158">
        <v>2013</v>
      </c>
      <c r="D57" s="172">
        <f t="shared" si="2"/>
        <v>550</v>
      </c>
      <c r="E57" s="191">
        <v>550</v>
      </c>
      <c r="F57" s="191"/>
      <c r="G57" s="165" t="s">
        <v>322</v>
      </c>
    </row>
    <row r="58" spans="1:7" ht="30.75">
      <c r="A58" s="157">
        <v>36</v>
      </c>
      <c r="B58" s="168" t="s">
        <v>324</v>
      </c>
      <c r="C58" s="158">
        <v>2013</v>
      </c>
      <c r="D58" s="172">
        <f t="shared" si="2"/>
        <v>500</v>
      </c>
      <c r="E58" s="191">
        <v>500</v>
      </c>
      <c r="F58" s="191"/>
      <c r="G58" s="165" t="s">
        <v>322</v>
      </c>
    </row>
    <row r="59" spans="1:7" ht="30.75">
      <c r="A59" s="157">
        <v>37</v>
      </c>
      <c r="B59" s="168" t="s">
        <v>325</v>
      </c>
      <c r="C59" s="158">
        <v>2013</v>
      </c>
      <c r="D59" s="172">
        <f t="shared" si="2"/>
        <v>0</v>
      </c>
      <c r="E59" s="191"/>
      <c r="F59" s="191"/>
      <c r="G59" s="165" t="s">
        <v>322</v>
      </c>
    </row>
    <row r="60" spans="1:7" ht="47.25" customHeight="1">
      <c r="A60" s="157">
        <v>38</v>
      </c>
      <c r="B60" s="168" t="s">
        <v>326</v>
      </c>
      <c r="C60" s="158">
        <v>2013</v>
      </c>
      <c r="D60" s="172">
        <f t="shared" si="2"/>
        <v>1815</v>
      </c>
      <c r="E60" s="191">
        <v>1815</v>
      </c>
      <c r="F60" s="191"/>
      <c r="G60" s="165" t="s">
        <v>327</v>
      </c>
    </row>
    <row r="61" spans="1:7" ht="30.75">
      <c r="A61" s="157">
        <v>39</v>
      </c>
      <c r="B61" s="168" t="s">
        <v>328</v>
      </c>
      <c r="C61" s="158">
        <v>2013</v>
      </c>
      <c r="D61" s="172">
        <f t="shared" si="2"/>
        <v>811</v>
      </c>
      <c r="E61" s="191">
        <v>811</v>
      </c>
      <c r="F61" s="191"/>
      <c r="G61" s="165" t="s">
        <v>329</v>
      </c>
    </row>
    <row r="62" spans="1:7" ht="15">
      <c r="A62" s="157">
        <v>40</v>
      </c>
      <c r="B62" s="168" t="s">
        <v>330</v>
      </c>
      <c r="C62" s="158">
        <v>2013</v>
      </c>
      <c r="D62" s="172">
        <f t="shared" si="2"/>
        <v>741.7</v>
      </c>
      <c r="E62" s="191">
        <v>741.7</v>
      </c>
      <c r="F62" s="191"/>
      <c r="G62" s="165" t="s">
        <v>322</v>
      </c>
    </row>
    <row r="63" spans="1:7" ht="30.75">
      <c r="A63" s="157">
        <v>41</v>
      </c>
      <c r="B63" s="168" t="s">
        <v>331</v>
      </c>
      <c r="C63" s="158">
        <v>2013</v>
      </c>
      <c r="D63" s="172">
        <f t="shared" si="2"/>
        <v>1179</v>
      </c>
      <c r="E63" s="191">
        <v>1179</v>
      </c>
      <c r="F63" s="191"/>
      <c r="G63" s="165" t="s">
        <v>322</v>
      </c>
    </row>
    <row r="64" spans="1:7" ht="15">
      <c r="A64" s="157">
        <v>42</v>
      </c>
      <c r="B64" s="168" t="s">
        <v>332</v>
      </c>
      <c r="C64" s="158">
        <v>2013</v>
      </c>
      <c r="D64" s="172">
        <f t="shared" si="2"/>
        <v>386</v>
      </c>
      <c r="E64" s="191">
        <v>386</v>
      </c>
      <c r="F64" s="191"/>
      <c r="G64" s="165" t="s">
        <v>322</v>
      </c>
    </row>
    <row r="65" spans="1:7" ht="46.5">
      <c r="A65" s="157">
        <v>43</v>
      </c>
      <c r="B65" s="168" t="s">
        <v>380</v>
      </c>
      <c r="C65" s="158" t="s">
        <v>333</v>
      </c>
      <c r="D65" s="172">
        <f t="shared" si="2"/>
        <v>3249.9</v>
      </c>
      <c r="E65" s="191"/>
      <c r="F65" s="191">
        <v>3249.9</v>
      </c>
      <c r="G65" s="165" t="s">
        <v>381</v>
      </c>
    </row>
    <row r="66" spans="1:7" ht="30.75">
      <c r="A66" s="157"/>
      <c r="B66" s="169" t="s">
        <v>334</v>
      </c>
      <c r="C66" s="159"/>
      <c r="D66" s="154">
        <f>SUM(D51:D65)</f>
        <v>10232.6</v>
      </c>
      <c r="E66" s="192">
        <f>SUM(E51:E65)</f>
        <v>6982.7</v>
      </c>
      <c r="F66" s="192">
        <f>SUM(F51:F65)</f>
        <v>3249.9</v>
      </c>
      <c r="G66" s="165"/>
    </row>
    <row r="67" spans="1:7" ht="15">
      <c r="A67" s="160"/>
      <c r="B67" s="173" t="s">
        <v>335</v>
      </c>
      <c r="C67" s="161"/>
      <c r="D67" s="155">
        <f>D66+D49</f>
        <v>70367</v>
      </c>
      <c r="E67" s="193">
        <f>E66+E49</f>
        <v>24475.9</v>
      </c>
      <c r="F67" s="193">
        <f>F66+F49</f>
        <v>45891.1</v>
      </c>
      <c r="G67" s="165"/>
    </row>
  </sheetData>
  <sheetProtection/>
  <mergeCells count="11">
    <mergeCell ref="A12:G12"/>
    <mergeCell ref="A43:G43"/>
    <mergeCell ref="A46:G46"/>
    <mergeCell ref="A50:G50"/>
    <mergeCell ref="A8:G8"/>
    <mergeCell ref="A10:A11"/>
    <mergeCell ref="B10:B11"/>
    <mergeCell ref="C10:C11"/>
    <mergeCell ref="D10:D11"/>
    <mergeCell ref="E10:F10"/>
    <mergeCell ref="G10:G11"/>
  </mergeCells>
  <printOptions horizontalCentered="1"/>
  <pageMargins left="0.5905511811023623" right="0.5905511811023623" top="0.984251968503937" bottom="0.5905511811023623" header="0.5118110236220472" footer="0.5118110236220472"/>
  <pageSetup fitToHeight="3" fitToWidth="1" horizontalDpi="600" verticalDpi="600" orientation="landscape" paperSize="9" scale="73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1:J28"/>
  <sheetViews>
    <sheetView showGridLines="0" zoomScalePageLayoutView="0" workbookViewId="0" topLeftCell="A1">
      <selection activeCell="O15" sqref="O15"/>
    </sheetView>
  </sheetViews>
  <sheetFormatPr defaultColWidth="9.140625" defaultRowHeight="12.75" customHeight="1"/>
  <cols>
    <col min="1" max="1" width="28.7109375" style="179" customWidth="1"/>
    <col min="2" max="2" width="54.8515625" style="179" customWidth="1"/>
    <col min="3" max="3" width="7.421875" style="179" customWidth="1"/>
    <col min="4" max="4" width="10.140625" style="179" customWidth="1"/>
    <col min="5" max="7" width="7.421875" style="179" customWidth="1"/>
    <col min="8" max="9" width="13.140625" style="179" bestFit="1" customWidth="1"/>
    <col min="10" max="10" width="11.28125" style="179" customWidth="1"/>
    <col min="11" max="16384" width="8.8515625" style="179" customWidth="1"/>
  </cols>
  <sheetData>
    <row r="1" spans="1:10" ht="12.75" customHeight="1">
      <c r="A1" s="194"/>
      <c r="B1" s="194"/>
      <c r="C1" s="194"/>
      <c r="D1" s="194"/>
      <c r="E1" s="194"/>
      <c r="F1" s="194"/>
      <c r="J1" s="185" t="s">
        <v>382</v>
      </c>
    </row>
    <row r="2" spans="3:10" ht="13.5">
      <c r="C2" s="195"/>
      <c r="J2" s="37" t="s">
        <v>384</v>
      </c>
    </row>
    <row r="3" spans="3:10" ht="13.5">
      <c r="C3" s="195"/>
      <c r="J3" s="37" t="s">
        <v>383</v>
      </c>
    </row>
    <row r="4" spans="3:10" ht="13.5">
      <c r="C4" s="196"/>
      <c r="J4" s="37" t="s">
        <v>472</v>
      </c>
    </row>
    <row r="5" spans="3:10" ht="13.5">
      <c r="C5" s="196"/>
      <c r="E5" s="197"/>
      <c r="G5" s="197"/>
      <c r="J5" s="37" t="s">
        <v>138</v>
      </c>
    </row>
    <row r="6" spans="3:9" ht="12.75">
      <c r="C6" s="198"/>
      <c r="I6" s="28"/>
    </row>
    <row r="7" spans="1:10" ht="12.75">
      <c r="A7" s="199"/>
      <c r="B7" s="199"/>
      <c r="C7" s="199"/>
      <c r="D7" s="199"/>
      <c r="E7" s="199"/>
      <c r="F7" s="199"/>
      <c r="G7" s="199"/>
      <c r="H7" s="199"/>
      <c r="I7" s="199"/>
      <c r="J7" s="199"/>
    </row>
    <row r="8" spans="1:10" ht="12.75" customHeight="1">
      <c r="A8" s="199"/>
      <c r="B8" s="199"/>
      <c r="C8" s="199"/>
      <c r="D8" s="199"/>
      <c r="E8" s="199"/>
      <c r="F8" s="199"/>
      <c r="G8" s="199"/>
      <c r="H8" s="199"/>
      <c r="I8" s="199"/>
      <c r="J8" s="199"/>
    </row>
    <row r="9" spans="1:10" ht="37.5" customHeight="1">
      <c r="A9" s="241" t="s">
        <v>365</v>
      </c>
      <c r="B9" s="241"/>
      <c r="C9" s="241"/>
      <c r="D9" s="241"/>
      <c r="E9" s="241"/>
      <c r="F9" s="241"/>
      <c r="G9" s="241"/>
      <c r="H9" s="241"/>
      <c r="I9" s="241"/>
      <c r="J9" s="241"/>
    </row>
    <row r="10" ht="12.75">
      <c r="C10" s="198"/>
    </row>
    <row r="11" spans="1:10" ht="12.75">
      <c r="A11" s="200" t="s">
        <v>336</v>
      </c>
      <c r="B11" s="200" t="s">
        <v>337</v>
      </c>
      <c r="C11" s="200" t="s">
        <v>338</v>
      </c>
      <c r="D11" s="200" t="s">
        <v>339</v>
      </c>
      <c r="E11" s="200" t="s">
        <v>340</v>
      </c>
      <c r="F11" s="200" t="s">
        <v>341</v>
      </c>
      <c r="G11" s="200" t="s">
        <v>342</v>
      </c>
      <c r="H11" s="200" t="s">
        <v>446</v>
      </c>
      <c r="I11" s="200" t="s">
        <v>364</v>
      </c>
      <c r="J11" s="200"/>
    </row>
    <row r="12" spans="1:10" ht="46.5">
      <c r="A12" s="201" t="s">
        <v>385</v>
      </c>
      <c r="B12" s="202" t="s">
        <v>385</v>
      </c>
      <c r="C12" s="203" t="s">
        <v>52</v>
      </c>
      <c r="D12" s="203" t="s">
        <v>343</v>
      </c>
      <c r="E12" s="203" t="s">
        <v>134</v>
      </c>
      <c r="F12" s="203" t="s">
        <v>344</v>
      </c>
      <c r="G12" s="203" t="s">
        <v>386</v>
      </c>
      <c r="H12" s="204">
        <v>59995.71</v>
      </c>
      <c r="I12" s="204">
        <v>59995.71</v>
      </c>
      <c r="J12" s="205">
        <f>H12-I12</f>
        <v>0</v>
      </c>
    </row>
    <row r="13" spans="1:10" s="180" customFormat="1" ht="15">
      <c r="A13" s="242" t="s">
        <v>385</v>
      </c>
      <c r="B13" s="243"/>
      <c r="C13" s="243"/>
      <c r="D13" s="243"/>
      <c r="E13" s="243"/>
      <c r="F13" s="243"/>
      <c r="G13" s="243"/>
      <c r="H13" s="206">
        <f>SUM(H12)</f>
        <v>59995.71</v>
      </c>
      <c r="I13" s="206">
        <f>SUM(I12)</f>
        <v>59995.71</v>
      </c>
      <c r="J13" s="207">
        <f aca="true" t="shared" si="0" ref="J13:J28">H13-I13</f>
        <v>0</v>
      </c>
    </row>
    <row r="14" spans="1:10" ht="15">
      <c r="A14" s="201" t="s">
        <v>345</v>
      </c>
      <c r="B14" s="202" t="s">
        <v>346</v>
      </c>
      <c r="C14" s="203" t="s">
        <v>80</v>
      </c>
      <c r="D14" s="203" t="s">
        <v>347</v>
      </c>
      <c r="E14" s="203" t="s">
        <v>137</v>
      </c>
      <c r="F14" s="203" t="s">
        <v>348</v>
      </c>
      <c r="G14" s="203" t="s">
        <v>387</v>
      </c>
      <c r="H14" s="204">
        <v>432000</v>
      </c>
      <c r="I14" s="204">
        <v>431950</v>
      </c>
      <c r="J14" s="205">
        <f t="shared" si="0"/>
        <v>50</v>
      </c>
    </row>
    <row r="15" spans="1:10" ht="30.75">
      <c r="A15" s="201" t="s">
        <v>345</v>
      </c>
      <c r="B15" s="202" t="s">
        <v>349</v>
      </c>
      <c r="C15" s="203" t="s">
        <v>82</v>
      </c>
      <c r="D15" s="203" t="s">
        <v>350</v>
      </c>
      <c r="E15" s="203" t="s">
        <v>137</v>
      </c>
      <c r="F15" s="203" t="s">
        <v>348</v>
      </c>
      <c r="G15" s="203" t="s">
        <v>387</v>
      </c>
      <c r="H15" s="204">
        <v>393710</v>
      </c>
      <c r="I15" s="204">
        <v>0</v>
      </c>
      <c r="J15" s="205">
        <f t="shared" si="0"/>
        <v>393710</v>
      </c>
    </row>
    <row r="16" spans="1:10" s="180" customFormat="1" ht="15">
      <c r="A16" s="242" t="s">
        <v>345</v>
      </c>
      <c r="B16" s="243"/>
      <c r="C16" s="243"/>
      <c r="D16" s="243"/>
      <c r="E16" s="243"/>
      <c r="F16" s="243"/>
      <c r="G16" s="243"/>
      <c r="H16" s="206">
        <f>SUM(H14:H15)</f>
        <v>825710</v>
      </c>
      <c r="I16" s="206">
        <f>SUM(I14:I15)</f>
        <v>431950</v>
      </c>
      <c r="J16" s="207">
        <f t="shared" si="0"/>
        <v>393760</v>
      </c>
    </row>
    <row r="17" spans="1:10" ht="15">
      <c r="A17" s="201" t="s">
        <v>351</v>
      </c>
      <c r="B17" s="202" t="s">
        <v>352</v>
      </c>
      <c r="C17" s="203" t="s">
        <v>132</v>
      </c>
      <c r="D17" s="203" t="s">
        <v>353</v>
      </c>
      <c r="E17" s="203" t="s">
        <v>135</v>
      </c>
      <c r="F17" s="203" t="s">
        <v>354</v>
      </c>
      <c r="G17" s="203" t="s">
        <v>136</v>
      </c>
      <c r="H17" s="204">
        <v>83000</v>
      </c>
      <c r="I17" s="204">
        <v>83000</v>
      </c>
      <c r="J17" s="205">
        <f t="shared" si="0"/>
        <v>0</v>
      </c>
    </row>
    <row r="18" spans="1:10" ht="15">
      <c r="A18" s="201" t="s">
        <v>351</v>
      </c>
      <c r="B18" s="202" t="s">
        <v>355</v>
      </c>
      <c r="C18" s="203" t="s">
        <v>132</v>
      </c>
      <c r="D18" s="203" t="s">
        <v>353</v>
      </c>
      <c r="E18" s="203" t="s">
        <v>135</v>
      </c>
      <c r="F18" s="203" t="s">
        <v>354</v>
      </c>
      <c r="G18" s="203" t="s">
        <v>136</v>
      </c>
      <c r="H18" s="204">
        <v>40000</v>
      </c>
      <c r="I18" s="204">
        <v>40000</v>
      </c>
      <c r="J18" s="205">
        <f t="shared" si="0"/>
        <v>0</v>
      </c>
    </row>
    <row r="19" spans="1:10" ht="30.75">
      <c r="A19" s="201" t="s">
        <v>351</v>
      </c>
      <c r="B19" s="202" t="s">
        <v>356</v>
      </c>
      <c r="C19" s="203" t="s">
        <v>132</v>
      </c>
      <c r="D19" s="203" t="s">
        <v>353</v>
      </c>
      <c r="E19" s="203" t="s">
        <v>135</v>
      </c>
      <c r="F19" s="203" t="s">
        <v>354</v>
      </c>
      <c r="G19" s="203" t="s">
        <v>136</v>
      </c>
      <c r="H19" s="204">
        <v>630700</v>
      </c>
      <c r="I19" s="204">
        <v>630700</v>
      </c>
      <c r="J19" s="205">
        <f t="shared" si="0"/>
        <v>0</v>
      </c>
    </row>
    <row r="20" spans="1:10" ht="15">
      <c r="A20" s="201" t="s">
        <v>351</v>
      </c>
      <c r="B20" s="202" t="s">
        <v>357</v>
      </c>
      <c r="C20" s="203" t="s">
        <v>132</v>
      </c>
      <c r="D20" s="203" t="s">
        <v>353</v>
      </c>
      <c r="E20" s="203" t="s">
        <v>135</v>
      </c>
      <c r="F20" s="203" t="s">
        <v>354</v>
      </c>
      <c r="G20" s="203" t="s">
        <v>136</v>
      </c>
      <c r="H20" s="204">
        <v>190000</v>
      </c>
      <c r="I20" s="204">
        <v>190000</v>
      </c>
      <c r="J20" s="205">
        <f t="shared" si="0"/>
        <v>0</v>
      </c>
    </row>
    <row r="21" spans="1:10" ht="30.75">
      <c r="A21" s="201" t="s">
        <v>351</v>
      </c>
      <c r="B21" s="202" t="s">
        <v>358</v>
      </c>
      <c r="C21" s="203" t="s">
        <v>132</v>
      </c>
      <c r="D21" s="203" t="s">
        <v>353</v>
      </c>
      <c r="E21" s="203" t="s">
        <v>135</v>
      </c>
      <c r="F21" s="203" t="s">
        <v>354</v>
      </c>
      <c r="G21" s="203" t="s">
        <v>136</v>
      </c>
      <c r="H21" s="204">
        <v>800000</v>
      </c>
      <c r="I21" s="204">
        <v>800000</v>
      </c>
      <c r="J21" s="205">
        <f t="shared" si="0"/>
        <v>0</v>
      </c>
    </row>
    <row r="22" spans="1:10" ht="30.75">
      <c r="A22" s="201" t="s">
        <v>351</v>
      </c>
      <c r="B22" s="202" t="s">
        <v>359</v>
      </c>
      <c r="C22" s="203" t="s">
        <v>132</v>
      </c>
      <c r="D22" s="203" t="s">
        <v>353</v>
      </c>
      <c r="E22" s="203" t="s">
        <v>135</v>
      </c>
      <c r="F22" s="203" t="s">
        <v>354</v>
      </c>
      <c r="G22" s="203" t="s">
        <v>136</v>
      </c>
      <c r="H22" s="204">
        <v>85000</v>
      </c>
      <c r="I22" s="204">
        <v>85000</v>
      </c>
      <c r="J22" s="205">
        <f t="shared" si="0"/>
        <v>0</v>
      </c>
    </row>
    <row r="23" spans="1:10" ht="30.75">
      <c r="A23" s="201" t="s">
        <v>351</v>
      </c>
      <c r="B23" s="202" t="s">
        <v>360</v>
      </c>
      <c r="C23" s="203" t="s">
        <v>132</v>
      </c>
      <c r="D23" s="203" t="s">
        <v>353</v>
      </c>
      <c r="E23" s="203" t="s">
        <v>135</v>
      </c>
      <c r="F23" s="203" t="s">
        <v>354</v>
      </c>
      <c r="G23" s="203" t="s">
        <v>136</v>
      </c>
      <c r="H23" s="204">
        <v>801300</v>
      </c>
      <c r="I23" s="204">
        <v>801300</v>
      </c>
      <c r="J23" s="205">
        <f t="shared" si="0"/>
        <v>0</v>
      </c>
    </row>
    <row r="24" spans="1:10" ht="15">
      <c r="A24" s="201" t="s">
        <v>351</v>
      </c>
      <c r="B24" s="202" t="s">
        <v>361</v>
      </c>
      <c r="C24" s="203" t="s">
        <v>132</v>
      </c>
      <c r="D24" s="203" t="s">
        <v>353</v>
      </c>
      <c r="E24" s="203" t="s">
        <v>135</v>
      </c>
      <c r="F24" s="203" t="s">
        <v>354</v>
      </c>
      <c r="G24" s="203" t="s">
        <v>136</v>
      </c>
      <c r="H24" s="204">
        <v>680000</v>
      </c>
      <c r="I24" s="204">
        <v>680000</v>
      </c>
      <c r="J24" s="205">
        <f t="shared" si="0"/>
        <v>0</v>
      </c>
    </row>
    <row r="25" spans="1:10" ht="30.75">
      <c r="A25" s="201" t="s">
        <v>351</v>
      </c>
      <c r="B25" s="202" t="s">
        <v>362</v>
      </c>
      <c r="C25" s="203" t="s">
        <v>132</v>
      </c>
      <c r="D25" s="203" t="s">
        <v>353</v>
      </c>
      <c r="E25" s="203" t="s">
        <v>135</v>
      </c>
      <c r="F25" s="203" t="s">
        <v>354</v>
      </c>
      <c r="G25" s="203" t="s">
        <v>136</v>
      </c>
      <c r="H25" s="204">
        <v>770000</v>
      </c>
      <c r="I25" s="204">
        <v>770000</v>
      </c>
      <c r="J25" s="205">
        <f t="shared" si="0"/>
        <v>0</v>
      </c>
    </row>
    <row r="26" spans="1:10" ht="30.75">
      <c r="A26" s="201" t="s">
        <v>351</v>
      </c>
      <c r="B26" s="202" t="s">
        <v>363</v>
      </c>
      <c r="C26" s="203" t="s">
        <v>132</v>
      </c>
      <c r="D26" s="203" t="s">
        <v>353</v>
      </c>
      <c r="E26" s="203" t="s">
        <v>135</v>
      </c>
      <c r="F26" s="203" t="s">
        <v>354</v>
      </c>
      <c r="G26" s="203" t="s">
        <v>136</v>
      </c>
      <c r="H26" s="204">
        <v>20000</v>
      </c>
      <c r="I26" s="204">
        <v>20000</v>
      </c>
      <c r="J26" s="205">
        <f t="shared" si="0"/>
        <v>0</v>
      </c>
    </row>
    <row r="27" spans="1:10" s="180" customFormat="1" ht="15">
      <c r="A27" s="244" t="s">
        <v>351</v>
      </c>
      <c r="B27" s="245"/>
      <c r="C27" s="245"/>
      <c r="D27" s="245"/>
      <c r="E27" s="245"/>
      <c r="F27" s="245"/>
      <c r="G27" s="245"/>
      <c r="H27" s="208">
        <f>SUM(H17:H26)</f>
        <v>4100000</v>
      </c>
      <c r="I27" s="208">
        <f>SUM(I17:I26)</f>
        <v>4100000</v>
      </c>
      <c r="J27" s="207">
        <f t="shared" si="0"/>
        <v>0</v>
      </c>
    </row>
    <row r="28" spans="1:10" ht="15">
      <c r="A28" s="239" t="s">
        <v>28</v>
      </c>
      <c r="B28" s="240"/>
      <c r="C28" s="240"/>
      <c r="D28" s="240"/>
      <c r="E28" s="240"/>
      <c r="F28" s="240"/>
      <c r="G28" s="240"/>
      <c r="H28" s="209">
        <f>H27+H16+H13</f>
        <v>4985705.71</v>
      </c>
      <c r="I28" s="209">
        <f>I27+I16+I13</f>
        <v>4591945.71</v>
      </c>
      <c r="J28" s="210">
        <f t="shared" si="0"/>
        <v>393760</v>
      </c>
    </row>
  </sheetData>
  <sheetProtection/>
  <mergeCells count="5">
    <mergeCell ref="A28:G28"/>
    <mergeCell ref="A9:J9"/>
    <mergeCell ref="A13:G13"/>
    <mergeCell ref="A16:G16"/>
    <mergeCell ref="A27:G27"/>
  </mergeCells>
  <printOptions horizontalCentered="1"/>
  <pageMargins left="0.5905511811023623" right="0.5905511811023623" top="0.984251968503937" bottom="0.5905511811023623" header="0" footer="0"/>
  <pageSetup fitToHeight="1" fitToWidth="1" horizontalDpi="600" verticalDpi="600" orientation="landscape" paperSize="9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2014-04-10T05:08:37Z</cp:lastPrinted>
  <dcterms:created xsi:type="dcterms:W3CDTF">2006-09-28T05:33:49Z</dcterms:created>
  <dcterms:modified xsi:type="dcterms:W3CDTF">2014-04-10T05:27:34Z</dcterms:modified>
  <cp:category/>
  <cp:version/>
  <cp:contentType/>
  <cp:contentStatus/>
</cp:coreProperties>
</file>