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.1" sheetId="1" r:id="rId1"/>
    <sheet name="Пр.3" sheetId="2" r:id="rId2"/>
    <sheet name="Пр.11" sheetId="3" r:id="rId3"/>
    <sheet name="Пр.20" sheetId="4" r:id="rId4"/>
    <sheet name="Пр.21" sheetId="5" r:id="rId5"/>
    <sheet name="Пр.24" sheetId="6" r:id="rId6"/>
    <sheet name="Пр.25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<sst xmlns="http://schemas.openxmlformats.org/spreadsheetml/2006/main" count="451" uniqueCount="356">
  <si>
    <t>УТВЕРЖДЕНО</t>
  </si>
  <si>
    <t>решением Совета депутатов</t>
  </si>
  <si>
    <t>Волховского муниципального района</t>
  </si>
  <si>
    <t xml:space="preserve">от   декабря  2016 года №    </t>
  </si>
  <si>
    <t>(приложение 1)</t>
  </si>
  <si>
    <t>код бюджетной</t>
  </si>
  <si>
    <t>НАИМЕНОВАНИЕ</t>
  </si>
  <si>
    <t>сумма проект</t>
  </si>
  <si>
    <t>сумма</t>
  </si>
  <si>
    <t>классификации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</si>
  <si>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</si>
  <si>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</si>
  <si>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</si>
  <si>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000 01 02 00 00 05 0000 000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</si>
  <si>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</si>
  <si>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</si>
  <si>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</si>
  <si>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</si>
  <si>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</si>
  <si>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</si>
  <si>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</si>
  <si>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</si>
  <si>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</si>
  <si>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</si>
  <si>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</si>
  <si>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</si>
  <si>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</si>
  <si>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</si>
  <si>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</si>
  <si>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</si>
  <si>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</si>
  <si>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</si>
  <si>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</si>
  <si>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</si>
  <si>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</si>
  <si>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</si>
  <si>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</si>
  <si>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</si>
  <si>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>Бюджет
(тысяч рублей) проект</t>
  </si>
  <si>
    <t>Отклонение
(тысяч рублей)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</si>
  <si>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</si>
  <si>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</si>
  <si>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</si>
  <si>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</si>
  <si>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</si>
  <si>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</si>
  <si>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</si>
  <si>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</si>
  <si>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</si>
  <si>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</si>
  <si>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</si>
  <si>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</si>
  <si>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</si>
  <si>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</si>
  <si>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</si>
  <si>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</si>
  <si>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</si>
  <si>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</si>
  <si>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</si>
  <si>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</si>
  <si>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</si>
  <si>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</si>
  <si>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</si>
  <si>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</si>
  <si>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</si>
  <si>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</si>
  <si>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</si>
  <si>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</si>
  <si>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</si>
  <si>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</si>
  <si>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</si>
  <si>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</si>
  <si>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</si>
  <si>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</si>
  <si>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</si>
  <si>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</si>
  <si>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</si>
  <si>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</si>
  <si>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</si>
  <si>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</si>
  <si>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</si>
  <si>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</si>
  <si>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</si>
  <si>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</si>
  <si>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</si>
  <si>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</si>
  <si>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</si>
  <si>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</si>
  <si>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</si>
  <si>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</si>
  <si>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</si>
  <si>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</si>
  <si>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</si>
  <si>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</si>
  <si>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№ п/п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</si>
  <si>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</si>
  <si>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</si>
  <si>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</si>
  <si>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</si>
  <si>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</si>
  <si>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</si>
  <si>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</si>
  <si>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</si>
  <si>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</si>
  <si>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</si>
  <si>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</si>
  <si>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Новоладожское городское поселение</t>
  </si>
  <si>
    <t>Сясьстройское городское поселение</t>
  </si>
  <si>
    <t>Волховское городское поселение</t>
  </si>
  <si>
    <t>Сумма
(тысяч рублей)</t>
  </si>
  <si>
    <t>(приложение 11)</t>
  </si>
  <si>
    <t>Наименование раздела и подраздела</t>
  </si>
  <si>
    <t>код</t>
  </si>
  <si>
    <t>Бюджет всего (тыс.руб.) проект</t>
  </si>
  <si>
    <t>отклонение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</si>
  <si>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</si>
  <si>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</si>
  <si>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</si>
  <si>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</si>
  <si>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</si>
  <si>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</si>
  <si>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</si>
  <si>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</si>
  <si>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</si>
  <si>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</si>
  <si>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</si>
  <si>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</si>
  <si>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</si>
  <si>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</si>
  <si>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</si>
  <si>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</si>
  <si>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</si>
  <si>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</si>
  <si>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</si>
  <si>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</si>
  <si>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</si>
  <si>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</si>
  <si>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</si>
  <si>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</si>
  <si>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</si>
  <si>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</si>
  <si>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</si>
  <si>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</si>
  <si>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</si>
  <si>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</si>
  <si>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</si>
  <si>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</si>
  <si>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</si>
  <si>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</si>
  <si>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</si>
  <si>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</si>
  <si>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</si>
  <si>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</si>
  <si>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</si>
  <si>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</si>
  <si>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</si>
  <si>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</si>
  <si>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</si>
  <si>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</si>
  <si>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</si>
  <si>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</si>
  <si>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</si>
  <si>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</si>
  <si>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</si>
  <si>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</si>
  <si>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</si>
  <si>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</si>
  <si>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</si>
  <si>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</si>
  <si>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</si>
  <si>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</si>
  <si>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</si>
  <si>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</si>
  <si>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</si>
  <si>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</si>
  <si>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</si>
  <si>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</si>
  <si>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</si>
  <si>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</si>
  <si>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</si>
  <si>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</si>
  <si>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</si>
  <si>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</si>
  <si>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</si>
  <si>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</si>
  <si>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</si>
  <si>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</si>
  <si>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</si>
  <si>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</si>
  <si>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</si>
  <si>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</si>
  <si>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</si>
  <si>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</si>
  <si>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</si>
  <si>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</si>
  <si>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</si>
  <si>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</si>
  <si>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</si>
  <si>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</si>
  <si>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</si>
  <si>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</si>
  <si>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</si>
  <si>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</si>
  <si>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</si>
  <si>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</si>
  <si>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</si>
  <si>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</si>
  <si>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</si>
  <si>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</si>
  <si>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</si>
  <si>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 xml:space="preserve">Сумма
(тысяч рублей) </t>
  </si>
  <si>
    <t>Наименование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</si>
  <si>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</si>
  <si>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</si>
  <si>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Наименование объекта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</si>
  <si>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</si>
  <si>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</si>
  <si>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</si>
  <si>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</si>
  <si>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</si>
  <si>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</si>
  <si>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</si>
  <si>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</si>
  <si>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 xml:space="preserve">Подпрограмма "Развитие дошкольного образования детей Волховского муниципального района" </t>
  </si>
  <si>
    <t>МДОБУ "Детский сад № 1 "Дюймовочка"г.Волхов</t>
  </si>
  <si>
    <t>МДОБУ</t>
  </si>
  <si>
    <t>Ремонт спальных помещений 7 групп с заменой линолеума, покраской стен негорючими материалами по предписанию органов Госпожнадзора</t>
  </si>
  <si>
    <t>МДОБУ "Детский сад комбинированного вида      № 2 "Рябинка" г.Волхов</t>
  </si>
  <si>
    <t>Софинансирование участия в программе "Реновация старых школ"</t>
  </si>
  <si>
    <t>МДОБУ "Детский сад № 4" г.Волхов</t>
  </si>
  <si>
    <t>Ремонт асфальтового покрытия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</si>
  <si>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</si>
  <si>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</si>
  <si>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</si>
  <si>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</si>
  <si>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МДОЮУ "Детский сад  № 14" г.Сясьстрой</t>
  </si>
  <si>
    <t>Косметический ремонт помещений по предписанию органов Роспотребнадзора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</si>
  <si>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</si>
  <si>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</si>
  <si>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</si>
  <si>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</si>
  <si>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</si>
  <si>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>Установка вентиляции в пищеблоке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</si>
  <si>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</si>
  <si>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</si>
  <si>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</si>
  <si>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</si>
  <si>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</si>
  <si>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</si>
  <si>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</si>
  <si>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"Новоладожская средняя общеобразовательная школа № 2"</t>
  </si>
  <si>
    <t>МОБУ "Алексинская средняя общеобразовательная школа"</t>
  </si>
  <si>
    <t>Ремонт пищеблока</t>
  </si>
  <si>
    <t>Ремонт группового помещения в здании дошкольных групп</t>
  </si>
  <si>
    <t>МОБУ "Иссадская основная общеобразовательная школа "</t>
  </si>
  <si>
    <t xml:space="preserve">МОБУ </t>
  </si>
  <si>
    <t>Ремонт крыльца и отмостки здания дошкольных групп</t>
  </si>
  <si>
    <t>МОБУ "Кисельнинская средняя общеобразовательная школа"</t>
  </si>
  <si>
    <t>Ремонт крыльца и отмостки в дошкольных группах, ремонт фасада, межпанельных швов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</si>
  <si>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</si>
  <si>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</si>
  <si>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</si>
  <si>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</si>
  <si>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</si>
  <si>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</si>
  <si>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</si>
  <si>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</si>
  <si>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 xml:space="preserve">Подпрограмма "Развитие дополнительного образования в Волховском муниципальном районе" </t>
  </si>
  <si>
    <t>Ремонт актового зала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</si>
  <si>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</si>
  <si>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</si>
  <si>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</si>
  <si>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</si>
  <si>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</si>
  <si>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</si>
  <si>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</si>
  <si>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</si>
  <si>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Ремонт ограждения, ремонт лестничных пролетов и большого выставочного зала</t>
  </si>
  <si>
    <t>Ремонтные работы в классах, ремонт системы центрального отопления</t>
  </si>
  <si>
    <t>Ремонт учебного кабинета № 28, библиотеки, фойе 1-го этажа, установка пандуса</t>
  </si>
  <si>
    <t>Замена кровли, замена труб центрального отопления и водоснабжения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</si>
  <si>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</si>
  <si>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</si>
  <si>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</si>
  <si>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r>
      <rPr>
        <b/>
        <sz val="10"/>
        <rFont val="Times New Roman"/>
        <family val="1"/>
      </rPr>
      <t>ИТОГО по подпрограмме:</t>
    </r>
    <r>
      <rPr>
        <sz val="10"/>
        <rFont val="Times New Roman"/>
        <family val="1"/>
      </rPr>
      <t xml:space="preserve"> </t>
    </r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</si>
  <si>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</si>
  <si>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</si>
  <si>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</si>
  <si>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</si>
  <si>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</si>
  <si>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</si>
  <si>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</si>
  <si>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</si>
  <si>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</si>
  <si>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</si>
  <si>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 xml:space="preserve">ИТОГО по подпрограмме: </t>
  </si>
  <si>
    <t>ИТОГО по программе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</si>
  <si>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</si>
  <si>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</si>
  <si>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</si>
  <si>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</si>
  <si>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</si>
  <si>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</si>
  <si>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</si>
  <si>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</si>
  <si>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</si>
  <si>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</si>
  <si>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</si>
  <si>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</si>
  <si>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</si>
  <si>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</si>
  <si>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</si>
  <si>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</si>
  <si>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</si>
  <si>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</si>
  <si>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</si>
  <si>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</si>
  <si>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</si>
  <si>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</si>
  <si>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</si>
  <si>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</si>
  <si>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</si>
  <si>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</si>
  <si>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</si>
  <si>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</si>
  <si>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</si>
  <si>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</si>
  <si>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</si>
  <si>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</si>
  <si>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</si>
  <si>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</si>
  <si>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>№</t>
  </si>
  <si>
    <t>Бережковское сельское поселение</t>
  </si>
  <si>
    <t>Наименование  муниципального образования</t>
  </si>
  <si>
    <t>Итого</t>
  </si>
  <si>
    <t>МОБУ "Волховская городская гимназия 3 им.Героя Советского Союза Александра Лукьянова"</t>
  </si>
  <si>
    <t>МБУДО "Волховская «Волховская художественная школа им. В.М. Максимова»</t>
  </si>
  <si>
    <t>МБУДО "Волховская детская школа искусств"</t>
  </si>
  <si>
    <t>МБУДО "Пашская детская школа искусств"</t>
  </si>
  <si>
    <t xml:space="preserve">МОБУДО "Новоладожская  детская школа искусств" </t>
  </si>
  <si>
    <t>МБУДО "Волховская музыкальная школа им.Я. Сибелиуса"</t>
  </si>
  <si>
    <t>МОБУ "Средняя общеобразовательная школа  № 8 города Волхова"</t>
  </si>
  <si>
    <t>МБУДО "Дворец детского (юношеского) творчества Волховского муниципального района</t>
  </si>
  <si>
    <t xml:space="preserve">МДОБУ "Детский сад № 20" с.Старая Ладога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</si>
  <si>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</si>
  <si>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</si>
  <si>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Акцизы по подакцизным товарам (продукции), производимым на территории Российской Федерации</t>
  </si>
  <si>
    <t>Бюджетополучатель</t>
  </si>
  <si>
    <t>Участие в программе "Современное образование Ленинградской области", строительство нового здания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</si>
  <si>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</si>
  <si>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</si>
  <si>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дотации на выравнивание бюджетной обеспеченности поселений Волховского муниципального района из районного фонда финансовой поддержки поселений на 2017 год</t>
  </si>
  <si>
    <t>Распределение дотации на выравнивание бюджетной обеспеченности поселений Волховского муниципального района из областного фонда финансовой поддержки на 2017 год</t>
  </si>
  <si>
    <t>Информация, утвержденная к опубликованию</t>
  </si>
  <si>
    <t>п. 5 решения Совета депутатов</t>
  </si>
  <si>
    <t>от 01 декабря 2016 года № 82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</si>
</sst>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00000"/>
    <numFmt numFmtId="168" formatCode="_-* #,##0.0_р_._-;\-* #,##0.0_р_._-;_-* &quot;-&quot;??_р_._-;_-@_-"/>
    <numFmt numFmtId="169" formatCode="#,##0.00&quot;р.&quot;"/>
    <numFmt numFmtId="170" formatCode="#,##0.0_ ;\-#,##0.0\ "/>
    <numFmt numFmtId="171" formatCode="#,##0.0000"/>
    <numFmt numFmtId="172" formatCode="#,##0.00000000"/>
    <numFmt numFmtId="173" formatCode="#,##0.00000"/>
    <numFmt numFmtId="174" formatCode="#,##0.00_р_."/>
    <numFmt numFmtId="175" formatCode="_-* #,##0.0_р_._-;\-* #,##0.0_р_._-;_-* &quot;-&quot;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 Cyr"/>
      <family val="0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2" fillId="0" borderId="0" xfId="52" applyAlignment="1">
      <alignment vertical="center"/>
      <protection/>
    </xf>
    <xf numFmtId="165" fontId="3" fillId="0" borderId="0" xfId="52" applyNumberFormat="1" applyFont="1" applyAlignment="1">
      <alignment horizontal="right" vertical="center"/>
      <protection/>
    </xf>
    <xf numFmtId="166" fontId="3" fillId="0" borderId="0" xfId="52" applyNumberFormat="1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166" fontId="2" fillId="0" borderId="0" xfId="52" applyNumberFormat="1" applyAlignment="1">
      <alignment vertical="center"/>
      <protection/>
    </xf>
    <xf numFmtId="165" fontId="2" fillId="0" borderId="0" xfId="52" applyNumberFormat="1" applyAlignment="1">
      <alignment vertical="center"/>
      <protection/>
    </xf>
    <xf numFmtId="166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166" fontId="6" fillId="0" borderId="0" xfId="52" applyNumberFormat="1" applyFont="1" applyAlignment="1">
      <alignment vertical="center"/>
      <protection/>
    </xf>
    <xf numFmtId="165" fontId="6" fillId="0" borderId="0" xfId="52" applyNumberFormat="1" applyFont="1" applyAlignment="1">
      <alignment vertical="center"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vertical="center" wrapText="1"/>
      <protection/>
    </xf>
    <xf numFmtId="166" fontId="4" fillId="0" borderId="11" xfId="52" applyNumberFormat="1" applyFont="1" applyBorder="1" applyAlignment="1">
      <alignment horizontal="center" vertical="center"/>
      <protection/>
    </xf>
    <xf numFmtId="165" fontId="4" fillId="0" borderId="11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vertical="center" wrapText="1"/>
      <protection/>
    </xf>
    <xf numFmtId="166" fontId="6" fillId="0" borderId="11" xfId="52" applyNumberFormat="1" applyFont="1" applyBorder="1" applyAlignment="1">
      <alignment horizontal="center" vertical="center"/>
      <protection/>
    </xf>
    <xf numFmtId="165" fontId="6" fillId="0" borderId="11" xfId="52" applyNumberFormat="1" applyFont="1" applyBorder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6" fillId="0" borderId="11" xfId="52" applyFont="1" applyBorder="1" applyAlignment="1">
      <alignment vertical="center"/>
      <protection/>
    </xf>
    <xf numFmtId="0" fontId="6" fillId="0" borderId="11" xfId="52" applyFont="1" applyBorder="1" applyAlignment="1">
      <alignment vertical="center" wrapText="1"/>
      <protection/>
    </xf>
    <xf numFmtId="0" fontId="4" fillId="0" borderId="11" xfId="52" applyFont="1" applyBorder="1" applyAlignment="1">
      <alignment vertical="center"/>
      <protection/>
    </xf>
    <xf numFmtId="0" fontId="4" fillId="0" borderId="11" xfId="52" applyFont="1" applyBorder="1" applyAlignment="1">
      <alignment vertical="center" wrapText="1"/>
      <protection/>
    </xf>
    <xf numFmtId="165" fontId="6" fillId="0" borderId="11" xfId="52" applyNumberFormat="1" applyFont="1" applyFill="1" applyBorder="1" applyAlignment="1">
      <alignment horizontal="center" vertical="center"/>
      <protection/>
    </xf>
    <xf numFmtId="0" fontId="6" fillId="0" borderId="12" xfId="52" applyFont="1" applyBorder="1" applyAlignment="1">
      <alignment vertical="center"/>
      <protection/>
    </xf>
    <xf numFmtId="0" fontId="6" fillId="0" borderId="12" xfId="52" applyFont="1" applyBorder="1" applyAlignment="1">
      <alignment vertical="center" wrapText="1"/>
      <protection/>
    </xf>
    <xf numFmtId="166" fontId="6" fillId="0" borderId="12" xfId="52" applyNumberFormat="1" applyFont="1" applyBorder="1" applyAlignment="1">
      <alignment horizontal="center" vertical="center"/>
      <protection/>
    </xf>
    <xf numFmtId="165" fontId="6" fillId="0" borderId="12" xfId="52" applyNumberFormat="1" applyFont="1" applyBorder="1" applyAlignment="1">
      <alignment horizontal="center" vertical="center"/>
      <protection/>
    </xf>
    <xf numFmtId="0" fontId="6" fillId="0" borderId="13" xfId="52" applyFont="1" applyBorder="1" applyAlignment="1">
      <alignment vertical="center"/>
      <protection/>
    </xf>
    <xf numFmtId="0" fontId="4" fillId="0" borderId="13" xfId="52" applyFont="1" applyBorder="1" applyAlignment="1">
      <alignment vertical="center"/>
      <protection/>
    </xf>
    <xf numFmtId="166" fontId="4" fillId="0" borderId="13" xfId="52" applyNumberFormat="1" applyFont="1" applyBorder="1" applyAlignment="1">
      <alignment horizontal="center" vertical="center"/>
      <protection/>
    </xf>
    <xf numFmtId="165" fontId="4" fillId="0" borderId="13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vertical="center"/>
      <protection/>
    </xf>
    <xf numFmtId="166" fontId="5" fillId="0" borderId="0" xfId="52" applyNumberFormat="1" applyFont="1" applyBorder="1" applyAlignment="1">
      <alignment horizontal="center" vertical="center"/>
      <protection/>
    </xf>
    <xf numFmtId="165" fontId="5" fillId="0" borderId="0" xfId="52" applyNumberFormat="1" applyFont="1" applyBorder="1" applyAlignment="1">
      <alignment horizontal="center" vertical="center"/>
      <protection/>
    </xf>
    <xf numFmtId="0" fontId="2" fillId="0" borderId="0" xfId="52" applyBorder="1" applyAlignment="1">
      <alignment vertical="center"/>
      <protection/>
    </xf>
    <xf numFmtId="166" fontId="2" fillId="0" borderId="0" xfId="52" applyNumberFormat="1" applyBorder="1" applyAlignment="1">
      <alignment horizontal="center" vertical="center"/>
      <protection/>
    </xf>
    <xf numFmtId="165" fontId="2" fillId="0" borderId="0" xfId="52" applyNumberFormat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9" fillId="0" borderId="0" xfId="52" applyFont="1" applyBorder="1" applyAlignment="1">
      <alignment vertical="center"/>
      <protection/>
    </xf>
    <xf numFmtId="166" fontId="9" fillId="0" borderId="0" xfId="52" applyNumberFormat="1" applyFont="1" applyBorder="1" applyAlignment="1">
      <alignment horizontal="center" vertical="center"/>
      <protection/>
    </xf>
    <xf numFmtId="165" fontId="9" fillId="0" borderId="0" xfId="52" applyNumberFormat="1" applyFont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vertical="center" wrapText="1"/>
      <protection/>
    </xf>
    <xf numFmtId="166" fontId="3" fillId="0" borderId="0" xfId="52" applyNumberFormat="1" applyFont="1" applyFill="1" applyAlignment="1">
      <alignment horizontal="right" vertical="center"/>
      <protection/>
    </xf>
    <xf numFmtId="165" fontId="11" fillId="0" borderId="0" xfId="52" applyNumberFormat="1" applyFont="1" applyFill="1" applyAlignment="1">
      <alignment horizontal="right" vertical="center"/>
      <protection/>
    </xf>
    <xf numFmtId="0" fontId="11" fillId="0" borderId="0" xfId="52" applyFont="1" applyFill="1" applyAlignment="1">
      <alignment horizontal="right" vertical="center"/>
      <protection/>
    </xf>
    <xf numFmtId="0" fontId="12" fillId="0" borderId="0" xfId="0" applyFont="1" applyAlignment="1">
      <alignment horizontal="right" vertical="center"/>
    </xf>
    <xf numFmtId="166" fontId="3" fillId="0" borderId="0" xfId="52" applyNumberFormat="1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0" fontId="1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49" fontId="3" fillId="0" borderId="0" xfId="52" applyNumberFormat="1" applyFont="1" applyFill="1" applyAlignment="1">
      <alignment vertical="center" wrapText="1"/>
      <protection/>
    </xf>
    <xf numFmtId="166" fontId="3" fillId="0" borderId="0" xfId="52" applyNumberFormat="1" applyFont="1" applyFill="1" applyAlignment="1">
      <alignment horizontal="center" vertical="center"/>
      <protection/>
    </xf>
    <xf numFmtId="165" fontId="11" fillId="0" borderId="0" xfId="52" applyNumberFormat="1" applyFont="1" applyFill="1" applyAlignment="1">
      <alignment horizontal="center" vertical="center"/>
      <protection/>
    </xf>
    <xf numFmtId="0" fontId="14" fillId="0" borderId="14" xfId="52" applyFont="1" applyFill="1" applyBorder="1" applyAlignment="1">
      <alignment horizontal="center" vertical="center"/>
      <protection/>
    </xf>
    <xf numFmtId="0" fontId="14" fillId="0" borderId="15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49" fontId="16" fillId="0" borderId="16" xfId="52" applyNumberFormat="1" applyFont="1" applyFill="1" applyBorder="1" applyAlignment="1">
      <alignment vertical="center" wrapText="1"/>
      <protection/>
    </xf>
    <xf numFmtId="166" fontId="16" fillId="0" borderId="17" xfId="52" applyNumberFormat="1" applyFont="1" applyFill="1" applyBorder="1" applyAlignment="1">
      <alignment horizontal="center" vertical="center"/>
      <protection/>
    </xf>
    <xf numFmtId="165" fontId="16" fillId="0" borderId="16" xfId="52" applyNumberFormat="1" applyFont="1" applyFill="1" applyBorder="1" applyAlignment="1">
      <alignment horizontal="center" vertical="center"/>
      <protection/>
    </xf>
    <xf numFmtId="165" fontId="16" fillId="0" borderId="17" xfId="52" applyNumberFormat="1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49" fontId="14" fillId="0" borderId="18" xfId="52" applyNumberFormat="1" applyFont="1" applyFill="1" applyBorder="1" applyAlignment="1">
      <alignment vertical="center" wrapText="1"/>
      <protection/>
    </xf>
    <xf numFmtId="166" fontId="14" fillId="0" borderId="11" xfId="52" applyNumberFormat="1" applyFont="1" applyFill="1" applyBorder="1" applyAlignment="1">
      <alignment horizontal="center" vertical="center"/>
      <protection/>
    </xf>
    <xf numFmtId="165" fontId="14" fillId="0" borderId="18" xfId="52" applyNumberFormat="1" applyFont="1" applyFill="1" applyBorder="1" applyAlignment="1">
      <alignment horizontal="center" vertical="center"/>
      <protection/>
    </xf>
    <xf numFmtId="165" fontId="14" fillId="0" borderId="11" xfId="52" applyNumberFormat="1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vertical="center" wrapText="1"/>
      <protection/>
    </xf>
    <xf numFmtId="166" fontId="3" fillId="0" borderId="11" xfId="52" applyNumberFormat="1" applyFont="1" applyFill="1" applyBorder="1" applyAlignment="1">
      <alignment horizontal="center" vertical="center"/>
      <protection/>
    </xf>
    <xf numFmtId="165" fontId="3" fillId="0" borderId="18" xfId="52" applyNumberFormat="1" applyFont="1" applyFill="1" applyBorder="1" applyAlignment="1">
      <alignment horizontal="center" vertical="center"/>
      <protection/>
    </xf>
    <xf numFmtId="165" fontId="3" fillId="0" borderId="11" xfId="52" applyNumberFormat="1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166" fontId="13" fillId="0" borderId="13" xfId="52" applyNumberFormat="1" applyFont="1" applyFill="1" applyBorder="1" applyAlignment="1">
      <alignment horizontal="center" vertical="center"/>
      <protection/>
    </xf>
    <xf numFmtId="165" fontId="14" fillId="0" borderId="12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49" fontId="4" fillId="0" borderId="20" xfId="52" applyNumberFormat="1" applyFont="1" applyFill="1" applyBorder="1" applyAlignment="1">
      <alignment vertical="center" wrapText="1"/>
      <protection/>
    </xf>
    <xf numFmtId="166" fontId="4" fillId="0" borderId="19" xfId="52" applyNumberFormat="1" applyFont="1" applyFill="1" applyBorder="1" applyAlignment="1">
      <alignment horizontal="center" vertical="center"/>
      <protection/>
    </xf>
    <xf numFmtId="165" fontId="4" fillId="0" borderId="20" xfId="52" applyNumberFormat="1" applyFont="1" applyFill="1" applyBorder="1" applyAlignment="1">
      <alignment horizontal="center" vertical="center"/>
      <protection/>
    </xf>
    <xf numFmtId="165" fontId="4" fillId="0" borderId="19" xfId="52" applyNumberFormat="1" applyFont="1" applyFill="1" applyBorder="1" applyAlignment="1">
      <alignment horizontal="center" vertical="center"/>
      <protection/>
    </xf>
    <xf numFmtId="165" fontId="11" fillId="0" borderId="0" xfId="52" applyNumberFormat="1" applyFont="1" applyFill="1" applyAlignment="1">
      <alignment vertical="center"/>
      <protection/>
    </xf>
    <xf numFmtId="0" fontId="3" fillId="0" borderId="18" xfId="52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right"/>
    </xf>
    <xf numFmtId="165" fontId="3" fillId="0" borderId="0" xfId="54" applyNumberFormat="1" applyFont="1" applyFill="1" applyAlignment="1">
      <alignment horizontal="right" vertical="center"/>
      <protection/>
    </xf>
    <xf numFmtId="0" fontId="18" fillId="0" borderId="14" xfId="52" applyFont="1" applyBorder="1" applyAlignment="1">
      <alignment horizontal="center" vertical="center"/>
      <protection/>
    </xf>
    <xf numFmtId="165" fontId="18" fillId="0" borderId="14" xfId="52" applyNumberFormat="1" applyFont="1" applyBorder="1" applyAlignment="1">
      <alignment horizontal="center" vertical="center" wrapText="1"/>
      <protection/>
    </xf>
    <xf numFmtId="165" fontId="18" fillId="0" borderId="14" xfId="52" applyNumberFormat="1" applyFont="1" applyBorder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/>
      <protection/>
    </xf>
    <xf numFmtId="165" fontId="18" fillId="0" borderId="15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165" fontId="3" fillId="0" borderId="0" xfId="52" applyNumberFormat="1" applyFont="1" applyFill="1" applyAlignment="1">
      <alignment horizontal="right" vertical="center"/>
      <protection/>
    </xf>
    <xf numFmtId="0" fontId="3" fillId="0" borderId="0" xfId="52" applyFont="1" applyFill="1" applyAlignment="1">
      <alignment horizontal="right" vertical="center"/>
      <protection/>
    </xf>
    <xf numFmtId="166" fontId="3" fillId="0" borderId="0" xfId="52" applyNumberFormat="1" applyFont="1" applyAlignment="1">
      <alignment vertical="center"/>
      <protection/>
    </xf>
    <xf numFmtId="168" fontId="3" fillId="0" borderId="0" xfId="52" applyNumberFormat="1" applyFont="1" applyAlignment="1">
      <alignment vertical="center"/>
      <protection/>
    </xf>
    <xf numFmtId="168" fontId="3" fillId="0" borderId="0" xfId="52" applyNumberFormat="1" applyFont="1" applyFill="1" applyAlignment="1">
      <alignment vertical="center"/>
      <protection/>
    </xf>
    <xf numFmtId="0" fontId="6" fillId="0" borderId="0" xfId="52" applyFont="1" applyAlignment="1">
      <alignment horizontal="center" vertical="center"/>
      <protection/>
    </xf>
    <xf numFmtId="166" fontId="6" fillId="0" borderId="0" xfId="52" applyNumberFormat="1" applyFont="1" applyAlignment="1">
      <alignment horizontal="center" vertical="center"/>
      <protection/>
    </xf>
    <xf numFmtId="168" fontId="6" fillId="0" borderId="0" xfId="52" applyNumberFormat="1" applyFont="1" applyAlignment="1">
      <alignment horizontal="center" vertical="center"/>
      <protection/>
    </xf>
    <xf numFmtId="168" fontId="6" fillId="0" borderId="0" xfId="52" applyNumberFormat="1" applyFont="1" applyFill="1" applyAlignment="1">
      <alignment horizontal="center" vertical="center"/>
      <protection/>
    </xf>
    <xf numFmtId="0" fontId="26" fillId="0" borderId="14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 wrapText="1"/>
      <protection/>
    </xf>
    <xf numFmtId="0" fontId="18" fillId="0" borderId="20" xfId="52" applyFont="1" applyBorder="1" applyAlignment="1">
      <alignment horizontal="left" vertical="center"/>
      <protection/>
    </xf>
    <xf numFmtId="49" fontId="18" fillId="0" borderId="19" xfId="52" applyNumberFormat="1" applyFont="1" applyBorder="1" applyAlignment="1">
      <alignment horizontal="center" vertical="center"/>
      <protection/>
    </xf>
    <xf numFmtId="49" fontId="18" fillId="0" borderId="22" xfId="52" applyNumberFormat="1" applyFont="1" applyBorder="1" applyAlignment="1">
      <alignment horizontal="center" vertical="center"/>
      <protection/>
    </xf>
    <xf numFmtId="166" fontId="18" fillId="0" borderId="19" xfId="64" applyNumberFormat="1" applyFont="1" applyBorder="1" applyAlignment="1">
      <alignment horizontal="center" vertical="center"/>
    </xf>
    <xf numFmtId="168" fontId="18" fillId="0" borderId="19" xfId="64" applyNumberFormat="1" applyFont="1" applyBorder="1" applyAlignment="1">
      <alignment horizontal="center" vertical="center"/>
    </xf>
    <xf numFmtId="168" fontId="18" fillId="0" borderId="19" xfId="64" applyNumberFormat="1" applyFont="1" applyFill="1" applyBorder="1" applyAlignment="1">
      <alignment horizontal="center" vertical="center"/>
    </xf>
    <xf numFmtId="168" fontId="23" fillId="0" borderId="23" xfId="64" applyNumberFormat="1" applyFont="1" applyFill="1" applyBorder="1" applyAlignment="1">
      <alignment horizontal="center" vertical="center"/>
    </xf>
    <xf numFmtId="0" fontId="22" fillId="0" borderId="24" xfId="52" applyFont="1" applyBorder="1" applyAlignment="1">
      <alignment horizontal="left" vertical="center"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2" fillId="0" borderId="25" xfId="52" applyNumberFormat="1" applyFont="1" applyBorder="1" applyAlignment="1">
      <alignment horizontal="center" vertical="center"/>
      <protection/>
    </xf>
    <xf numFmtId="166" fontId="22" fillId="0" borderId="10" xfId="64" applyNumberFormat="1" applyFont="1" applyFill="1" applyBorder="1" applyAlignment="1">
      <alignment horizontal="center" vertical="center"/>
    </xf>
    <xf numFmtId="168" fontId="22" fillId="0" borderId="10" xfId="64" applyNumberFormat="1" applyFont="1" applyFill="1" applyBorder="1" applyAlignment="1">
      <alignment horizontal="center" vertical="center"/>
    </xf>
    <xf numFmtId="0" fontId="22" fillId="0" borderId="24" xfId="52" applyFont="1" applyBorder="1" applyAlignment="1">
      <alignment horizontal="left" vertical="center"/>
      <protection/>
    </xf>
    <xf numFmtId="49" fontId="22" fillId="0" borderId="24" xfId="52" applyNumberFormat="1" applyFont="1" applyBorder="1" applyAlignment="1">
      <alignment horizontal="center" vertical="center"/>
      <protection/>
    </xf>
    <xf numFmtId="0" fontId="22" fillId="0" borderId="24" xfId="52" applyFont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/>
      <protection/>
    </xf>
    <xf numFmtId="0" fontId="22" fillId="0" borderId="26" xfId="52" applyFont="1" applyBorder="1" applyAlignment="1">
      <alignment vertical="center"/>
      <protection/>
    </xf>
    <xf numFmtId="49" fontId="3" fillId="0" borderId="23" xfId="52" applyNumberFormat="1" applyFont="1" applyBorder="1" applyAlignment="1">
      <alignment horizontal="center" vertical="center"/>
      <protection/>
    </xf>
    <xf numFmtId="49" fontId="22" fillId="0" borderId="0" xfId="52" applyNumberFormat="1" applyFont="1" applyBorder="1" applyAlignment="1">
      <alignment horizontal="center" vertical="center"/>
      <protection/>
    </xf>
    <xf numFmtId="166" fontId="22" fillId="0" borderId="23" xfId="64" applyNumberFormat="1" applyFont="1" applyFill="1" applyBorder="1" applyAlignment="1">
      <alignment horizontal="center" vertical="center"/>
    </xf>
    <xf numFmtId="168" fontId="22" fillId="0" borderId="23" xfId="64" applyNumberFormat="1" applyFont="1" applyFill="1" applyBorder="1" applyAlignment="1">
      <alignment horizontal="center" vertical="center"/>
    </xf>
    <xf numFmtId="0" fontId="18" fillId="0" borderId="20" xfId="52" applyFont="1" applyBorder="1" applyAlignment="1">
      <alignment vertical="center" wrapText="1"/>
      <protection/>
    </xf>
    <xf numFmtId="166" fontId="18" fillId="0" borderId="19" xfId="64" applyNumberFormat="1" applyFont="1" applyFill="1" applyBorder="1" applyAlignment="1">
      <alignment horizontal="center" vertical="center"/>
    </xf>
    <xf numFmtId="0" fontId="22" fillId="0" borderId="10" xfId="52" applyFont="1" applyBorder="1" applyAlignment="1">
      <alignment vertical="center"/>
      <protection/>
    </xf>
    <xf numFmtId="0" fontId="18" fillId="0" borderId="20" xfId="52" applyFont="1" applyBorder="1" applyAlignment="1">
      <alignment vertical="center"/>
      <protection/>
    </xf>
    <xf numFmtId="0" fontId="22" fillId="0" borderId="24" xfId="52" applyFont="1" applyBorder="1" applyAlignment="1">
      <alignment vertical="center"/>
      <protection/>
    </xf>
    <xf numFmtId="49" fontId="22" fillId="0" borderId="10" xfId="52" applyNumberFormat="1" applyFont="1" applyBorder="1" applyAlignment="1">
      <alignment horizontal="center" vertical="center"/>
      <protection/>
    </xf>
    <xf numFmtId="49" fontId="22" fillId="0" borderId="24" xfId="52" applyNumberFormat="1" applyFont="1" applyFill="1" applyBorder="1" applyAlignment="1">
      <alignment horizontal="center" vertical="center"/>
      <protection/>
    </xf>
    <xf numFmtId="0" fontId="22" fillId="0" borderId="18" xfId="52" applyFont="1" applyBorder="1" applyAlignment="1">
      <alignment vertical="center"/>
      <protection/>
    </xf>
    <xf numFmtId="49" fontId="22" fillId="0" borderId="11" xfId="52" applyNumberFormat="1" applyFont="1" applyBorder="1" applyAlignment="1">
      <alignment horizontal="center" vertical="center"/>
      <protection/>
    </xf>
    <xf numFmtId="49" fontId="22" fillId="0" borderId="27" xfId="52" applyNumberFormat="1" applyFont="1" applyBorder="1" applyAlignment="1">
      <alignment horizontal="center" vertical="center"/>
      <protection/>
    </xf>
    <xf numFmtId="166" fontId="22" fillId="0" borderId="11" xfId="64" applyNumberFormat="1" applyFont="1" applyFill="1" applyBorder="1" applyAlignment="1">
      <alignment horizontal="center" vertical="center"/>
    </xf>
    <xf numFmtId="168" fontId="22" fillId="0" borderId="11" xfId="64" applyNumberFormat="1" applyFont="1" applyFill="1" applyBorder="1" applyAlignment="1">
      <alignment horizontal="center" vertical="center"/>
    </xf>
    <xf numFmtId="0" fontId="22" fillId="0" borderId="28" xfId="52" applyFont="1" applyBorder="1" applyAlignment="1">
      <alignment vertical="center"/>
      <protection/>
    </xf>
    <xf numFmtId="49" fontId="22" fillId="0" borderId="28" xfId="52" applyNumberFormat="1" applyFont="1" applyBorder="1" applyAlignment="1">
      <alignment horizontal="center" vertical="center"/>
      <protection/>
    </xf>
    <xf numFmtId="166" fontId="22" fillId="0" borderId="28" xfId="64" applyNumberFormat="1" applyFont="1" applyFill="1" applyBorder="1" applyAlignment="1">
      <alignment horizontal="center" vertical="center"/>
    </xf>
    <xf numFmtId="168" fontId="22" fillId="0" borderId="28" xfId="64" applyNumberFormat="1" applyFont="1" applyFill="1" applyBorder="1" applyAlignment="1">
      <alignment horizontal="center" vertical="center"/>
    </xf>
    <xf numFmtId="49" fontId="22" fillId="0" borderId="23" xfId="52" applyNumberFormat="1" applyFont="1" applyBorder="1" applyAlignment="1">
      <alignment horizontal="center" vertical="center"/>
      <protection/>
    </xf>
    <xf numFmtId="166" fontId="22" fillId="33" borderId="10" xfId="64" applyNumberFormat="1" applyFont="1" applyFill="1" applyBorder="1" applyAlignment="1">
      <alignment horizontal="center" vertical="center"/>
    </xf>
    <xf numFmtId="168" fontId="22" fillId="33" borderId="10" xfId="64" applyNumberFormat="1" applyFont="1" applyFill="1" applyBorder="1" applyAlignment="1">
      <alignment horizontal="center" vertical="center"/>
    </xf>
    <xf numFmtId="0" fontId="22" fillId="0" borderId="10" xfId="52" applyFont="1" applyBorder="1" applyAlignment="1">
      <alignment horizontal="left" vertical="center"/>
      <protection/>
    </xf>
    <xf numFmtId="49" fontId="3" fillId="0" borderId="28" xfId="0" applyNumberFormat="1" applyFont="1" applyFill="1" applyBorder="1" applyAlignment="1">
      <alignment horizontal="left" vertical="center" wrapText="1"/>
    </xf>
    <xf numFmtId="0" fontId="22" fillId="0" borderId="10" xfId="52" applyFont="1" applyBorder="1" applyAlignment="1">
      <alignment horizontal="left" vertical="center" wrapText="1"/>
      <protection/>
    </xf>
    <xf numFmtId="0" fontId="22" fillId="0" borderId="26" xfId="52" applyFont="1" applyBorder="1" applyAlignment="1">
      <alignment horizontal="left" vertical="center"/>
      <protection/>
    </xf>
    <xf numFmtId="49" fontId="18" fillId="0" borderId="10" xfId="52" applyNumberFormat="1" applyFont="1" applyBorder="1" applyAlignment="1">
      <alignment horizontal="center" vertical="center"/>
      <protection/>
    </xf>
    <xf numFmtId="166" fontId="22" fillId="0" borderId="10" xfId="64" applyNumberFormat="1" applyFont="1" applyBorder="1" applyAlignment="1">
      <alignment horizontal="center" vertical="center"/>
    </xf>
    <xf numFmtId="168" fontId="22" fillId="0" borderId="10" xfId="64" applyNumberFormat="1" applyFont="1" applyBorder="1" applyAlignment="1">
      <alignment horizontal="center" vertical="center"/>
    </xf>
    <xf numFmtId="0" fontId="22" fillId="0" borderId="18" xfId="52" applyFont="1" applyBorder="1" applyAlignment="1">
      <alignment horizontal="left" vertical="center"/>
      <protection/>
    </xf>
    <xf numFmtId="166" fontId="22" fillId="0" borderId="11" xfId="64" applyNumberFormat="1" applyFont="1" applyBorder="1" applyAlignment="1">
      <alignment horizontal="center" vertical="center"/>
    </xf>
    <xf numFmtId="168" fontId="22" fillId="0" borderId="11" xfId="64" applyNumberFormat="1" applyFont="1" applyBorder="1" applyAlignment="1">
      <alignment horizontal="center" vertical="center"/>
    </xf>
    <xf numFmtId="0" fontId="22" fillId="0" borderId="18" xfId="52" applyFont="1" applyBorder="1" applyAlignment="1">
      <alignment horizontal="left" vertical="center" wrapText="1"/>
      <protection/>
    </xf>
    <xf numFmtId="49" fontId="26" fillId="0" borderId="23" xfId="52" applyNumberFormat="1" applyFont="1" applyBorder="1" applyAlignment="1">
      <alignment horizontal="center" vertical="center"/>
      <protection/>
    </xf>
    <xf numFmtId="166" fontId="22" fillId="0" borderId="23" xfId="64" applyNumberFormat="1" applyFont="1" applyBorder="1" applyAlignment="1">
      <alignment horizontal="center" vertical="center"/>
    </xf>
    <xf numFmtId="168" fontId="22" fillId="0" borderId="23" xfId="64" applyNumberFormat="1" applyFont="1" applyBorder="1" applyAlignment="1">
      <alignment horizontal="center" vertical="center"/>
    </xf>
    <xf numFmtId="0" fontId="18" fillId="0" borderId="29" xfId="52" applyFont="1" applyBorder="1" applyAlignment="1">
      <alignment horizontal="left" vertical="center"/>
      <protection/>
    </xf>
    <xf numFmtId="49" fontId="18" fillId="0" borderId="14" xfId="52" applyNumberFormat="1" applyFont="1" applyBorder="1" applyAlignment="1">
      <alignment horizontal="center" vertical="center"/>
      <protection/>
    </xf>
    <xf numFmtId="49" fontId="22" fillId="0" borderId="21" xfId="52" applyNumberFormat="1" applyFont="1" applyBorder="1" applyAlignment="1">
      <alignment horizontal="center" vertical="center"/>
      <protection/>
    </xf>
    <xf numFmtId="166" fontId="18" fillId="0" borderId="14" xfId="64" applyNumberFormat="1" applyFont="1" applyBorder="1" applyAlignment="1">
      <alignment horizontal="center" vertical="center"/>
    </xf>
    <xf numFmtId="168" fontId="18" fillId="0" borderId="14" xfId="64" applyNumberFormat="1" applyFont="1" applyBorder="1" applyAlignment="1">
      <alignment horizontal="center" vertical="center"/>
    </xf>
    <xf numFmtId="168" fontId="18" fillId="0" borderId="14" xfId="64" applyNumberFormat="1" applyFont="1" applyFill="1" applyBorder="1" applyAlignment="1">
      <alignment horizontal="center" vertical="center"/>
    </xf>
    <xf numFmtId="0" fontId="22" fillId="0" borderId="28" xfId="52" applyFont="1" applyBorder="1" applyAlignment="1">
      <alignment horizontal="left" vertical="center"/>
      <protection/>
    </xf>
    <xf numFmtId="49" fontId="22" fillId="0" borderId="22" xfId="52" applyNumberFormat="1" applyFont="1" applyBorder="1" applyAlignment="1">
      <alignment horizontal="center" vertical="center"/>
      <protection/>
    </xf>
    <xf numFmtId="0" fontId="22" fillId="0" borderId="26" xfId="52" applyFont="1" applyBorder="1" applyAlignment="1">
      <alignment horizontal="left" vertical="center" wrapText="1"/>
      <protection/>
    </xf>
    <xf numFmtId="0" fontId="18" fillId="0" borderId="20" xfId="52" applyFont="1" applyBorder="1" applyAlignment="1">
      <alignment horizontal="left" vertical="center" wrapText="1"/>
      <protection/>
    </xf>
    <xf numFmtId="0" fontId="22" fillId="0" borderId="16" xfId="52" applyFont="1" applyBorder="1" applyAlignment="1">
      <alignment horizontal="left" vertical="center" wrapText="1"/>
      <protection/>
    </xf>
    <xf numFmtId="49" fontId="26" fillId="0" borderId="17" xfId="52" applyNumberFormat="1" applyFont="1" applyBorder="1" applyAlignment="1">
      <alignment horizontal="center" vertical="center"/>
      <protection/>
    </xf>
    <xf numFmtId="49" fontId="22" fillId="0" borderId="30" xfId="52" applyNumberFormat="1" applyFont="1" applyBorder="1" applyAlignment="1">
      <alignment horizontal="center" vertical="center"/>
      <protection/>
    </xf>
    <xf numFmtId="166" fontId="22" fillId="0" borderId="17" xfId="64" applyNumberFormat="1" applyFont="1" applyBorder="1" applyAlignment="1">
      <alignment horizontal="center" vertical="center"/>
    </xf>
    <xf numFmtId="168" fontId="22" fillId="0" borderId="17" xfId="64" applyNumberFormat="1" applyFont="1" applyBorder="1" applyAlignment="1">
      <alignment horizontal="center" vertical="center"/>
    </xf>
    <xf numFmtId="168" fontId="22" fillId="0" borderId="17" xfId="64" applyNumberFormat="1" applyFont="1" applyFill="1" applyBorder="1" applyAlignment="1">
      <alignment horizontal="center" vertical="center"/>
    </xf>
    <xf numFmtId="166" fontId="4" fillId="0" borderId="19" xfId="64" applyNumberFormat="1" applyFont="1" applyBorder="1" applyAlignment="1">
      <alignment horizontal="center" vertical="center"/>
    </xf>
    <xf numFmtId="168" fontId="4" fillId="0" borderId="19" xfId="64" applyNumberFormat="1" applyFont="1" applyBorder="1" applyAlignment="1">
      <alignment horizontal="center" vertical="center"/>
    </xf>
    <xf numFmtId="168" fontId="4" fillId="0" borderId="19" xfId="64" applyNumberFormat="1" applyFont="1" applyFill="1" applyBorder="1" applyAlignment="1">
      <alignment horizontal="center" vertical="center"/>
    </xf>
    <xf numFmtId="49" fontId="3" fillId="0" borderId="0" xfId="52" applyNumberFormat="1" applyFont="1" applyAlignment="1">
      <alignment vertical="center"/>
      <protection/>
    </xf>
    <xf numFmtId="166" fontId="27" fillId="0" borderId="0" xfId="65" applyNumberFormat="1" applyFont="1" applyFill="1" applyAlignment="1">
      <alignment vertical="center"/>
    </xf>
    <xf numFmtId="164" fontId="27" fillId="0" borderId="0" xfId="65" applyFont="1" applyFill="1" applyAlignment="1">
      <alignment vertical="center"/>
    </xf>
    <xf numFmtId="0" fontId="28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64" fontId="23" fillId="0" borderId="0" xfId="64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52" applyFont="1" applyFill="1" applyAlignment="1">
      <alignment horizontal="center" vertical="center"/>
      <protection/>
    </xf>
    <xf numFmtId="0" fontId="30" fillId="0" borderId="0" xfId="52" applyFont="1" applyFill="1" applyAlignment="1">
      <alignment vertical="center"/>
      <protection/>
    </xf>
    <xf numFmtId="0" fontId="20" fillId="0" borderId="0" xfId="52" applyFont="1" applyFill="1" applyAlignment="1">
      <alignment vertical="center"/>
      <protection/>
    </xf>
    <xf numFmtId="164" fontId="20" fillId="0" borderId="0" xfId="64" applyFont="1" applyFill="1" applyAlignment="1">
      <alignment vertical="center"/>
    </xf>
    <xf numFmtId="164" fontId="30" fillId="0" borderId="0" xfId="64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1" fillId="0" borderId="0" xfId="52" applyFont="1" applyFill="1" applyBorder="1" applyAlignment="1">
      <alignment vertical="center"/>
      <protection/>
    </xf>
    <xf numFmtId="164" fontId="2" fillId="0" borderId="25" xfId="64" applyFont="1" applyFill="1" applyBorder="1" applyAlignment="1">
      <alignment horizontal="center" vertical="center"/>
    </xf>
    <xf numFmtId="164" fontId="2" fillId="0" borderId="0" xfId="64" applyFont="1" applyFill="1" applyBorder="1" applyAlignment="1">
      <alignment horizontal="center" vertical="center"/>
    </xf>
    <xf numFmtId="0" fontId="23" fillId="0" borderId="0" xfId="52" applyFont="1" applyFill="1" applyAlignment="1">
      <alignment horizontal="right"/>
      <protection/>
    </xf>
    <xf numFmtId="0" fontId="17" fillId="0" borderId="31" xfId="0" applyFont="1" applyBorder="1" applyAlignment="1">
      <alignment horizontal="center" wrapText="1"/>
    </xf>
    <xf numFmtId="0" fontId="10" fillId="0" borderId="28" xfId="52" applyFont="1" applyFill="1" applyBorder="1" applyAlignment="1">
      <alignment horizontal="left" vertical="center" wrapText="1"/>
      <protection/>
    </xf>
    <xf numFmtId="0" fontId="10" fillId="0" borderId="28" xfId="52" applyFont="1" applyFill="1" applyBorder="1" applyAlignment="1">
      <alignment horizontal="left" vertical="top" wrapText="1"/>
      <protection/>
    </xf>
    <xf numFmtId="0" fontId="10" fillId="0" borderId="28" xfId="52" applyFont="1" applyFill="1" applyBorder="1" applyAlignment="1">
      <alignment horizontal="center" vertical="center" wrapText="1"/>
      <protection/>
    </xf>
    <xf numFmtId="0" fontId="10" fillId="0" borderId="32" xfId="52" applyFont="1" applyFill="1" applyBorder="1" applyAlignment="1">
      <alignment horizontal="center" vertical="center" wrapText="1"/>
      <protection/>
    </xf>
    <xf numFmtId="0" fontId="10" fillId="0" borderId="33" xfId="52" applyFont="1" applyFill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left" vertical="top" wrapText="1"/>
      <protection/>
    </xf>
    <xf numFmtId="0" fontId="3" fillId="33" borderId="28" xfId="52" applyFont="1" applyFill="1" applyBorder="1" applyAlignment="1">
      <alignment vertical="top" wrapText="1"/>
      <protection/>
    </xf>
    <xf numFmtId="0" fontId="3" fillId="0" borderId="28" xfId="52" applyFont="1" applyFill="1" applyBorder="1" applyAlignment="1">
      <alignment horizontal="center" vertical="top" wrapText="1"/>
      <protection/>
    </xf>
    <xf numFmtId="166" fontId="3" fillId="0" borderId="28" xfId="52" applyNumberFormat="1" applyFont="1" applyFill="1" applyBorder="1" applyAlignment="1">
      <alignment horizontal="center" vertical="top"/>
      <protection/>
    </xf>
    <xf numFmtId="166" fontId="3" fillId="0" borderId="33" xfId="52" applyNumberFormat="1" applyFont="1" applyFill="1" applyBorder="1" applyAlignment="1">
      <alignment horizontal="center" vertical="top"/>
      <protection/>
    </xf>
    <xf numFmtId="0" fontId="19" fillId="33" borderId="28" xfId="52" applyFont="1" applyFill="1" applyBorder="1" applyAlignment="1">
      <alignment vertical="top" wrapText="1"/>
      <protection/>
    </xf>
    <xf numFmtId="0" fontId="14" fillId="0" borderId="28" xfId="52" applyFont="1" applyFill="1" applyBorder="1" applyAlignment="1">
      <alignment horizontal="center" vertical="top" wrapText="1"/>
      <protection/>
    </xf>
    <xf numFmtId="165" fontId="14" fillId="0" borderId="28" xfId="52" applyNumberFormat="1" applyFont="1" applyFill="1" applyBorder="1" applyAlignment="1">
      <alignment horizontal="center" vertical="top"/>
      <protection/>
    </xf>
    <xf numFmtId="165" fontId="14" fillId="0" borderId="33" xfId="52" applyNumberFormat="1" applyFont="1" applyFill="1" applyBorder="1" applyAlignment="1">
      <alignment horizontal="center" vertical="top"/>
      <protection/>
    </xf>
    <xf numFmtId="0" fontId="3" fillId="0" borderId="28" xfId="52" applyFont="1" applyBorder="1" applyAlignment="1">
      <alignment horizontal="center" vertical="top" wrapText="1"/>
      <protection/>
    </xf>
    <xf numFmtId="0" fontId="3" fillId="0" borderId="33" xfId="52" applyFont="1" applyBorder="1" applyAlignment="1">
      <alignment horizontal="center" vertical="top" wrapText="1"/>
      <protection/>
    </xf>
    <xf numFmtId="0" fontId="10" fillId="0" borderId="28" xfId="52" applyFont="1" applyFill="1" applyBorder="1" applyAlignment="1">
      <alignment vertical="top" wrapText="1"/>
      <protection/>
    </xf>
    <xf numFmtId="166" fontId="3" fillId="0" borderId="28" xfId="52" applyNumberFormat="1" applyFont="1" applyFill="1" applyBorder="1" applyAlignment="1">
      <alignment horizontal="center" vertical="top" wrapText="1"/>
      <protection/>
    </xf>
    <xf numFmtId="166" fontId="3" fillId="0" borderId="33" xfId="52" applyNumberFormat="1" applyFont="1" applyFill="1" applyBorder="1" applyAlignment="1">
      <alignment horizontal="center" vertical="top" wrapText="1"/>
      <protection/>
    </xf>
    <xf numFmtId="0" fontId="14" fillId="33" borderId="28" xfId="52" applyFont="1" applyFill="1" applyBorder="1" applyAlignment="1">
      <alignment vertical="top" wrapText="1"/>
      <protection/>
    </xf>
    <xf numFmtId="166" fontId="14" fillId="0" borderId="28" xfId="64" applyNumberFormat="1" applyFont="1" applyFill="1" applyBorder="1" applyAlignment="1">
      <alignment horizontal="center" vertical="top"/>
    </xf>
    <xf numFmtId="166" fontId="14" fillId="0" borderId="33" xfId="64" applyNumberFormat="1" applyFont="1" applyFill="1" applyBorder="1" applyAlignment="1">
      <alignment horizontal="center" vertical="top"/>
    </xf>
    <xf numFmtId="0" fontId="3" fillId="0" borderId="33" xfId="52" applyFont="1" applyBorder="1" applyAlignment="1">
      <alignment horizontal="left" vertical="top" wrapText="1"/>
      <protection/>
    </xf>
    <xf numFmtId="0" fontId="14" fillId="33" borderId="27" xfId="52" applyFont="1" applyFill="1" applyBorder="1" applyAlignment="1">
      <alignment vertical="top" wrapText="1"/>
      <protection/>
    </xf>
    <xf numFmtId="0" fontId="3" fillId="0" borderId="27" xfId="52" applyFont="1" applyFill="1" applyBorder="1" applyAlignment="1">
      <alignment horizontal="center" vertical="top" wrapText="1"/>
      <protection/>
    </xf>
    <xf numFmtId="165" fontId="14" fillId="0" borderId="28" xfId="64" applyNumberFormat="1" applyFont="1" applyFill="1" applyBorder="1" applyAlignment="1">
      <alignment horizontal="center" vertical="top"/>
    </xf>
    <xf numFmtId="165" fontId="14" fillId="0" borderId="33" xfId="64" applyNumberFormat="1" applyFont="1" applyFill="1" applyBorder="1" applyAlignment="1">
      <alignment horizontal="center" vertical="top"/>
    </xf>
    <xf numFmtId="0" fontId="3" fillId="0" borderId="32" xfId="52" applyFont="1" applyBorder="1" applyAlignment="1">
      <alignment horizontal="center" vertical="top" wrapText="1"/>
      <protection/>
    </xf>
    <xf numFmtId="0" fontId="10" fillId="33" borderId="28" xfId="52" applyFont="1" applyFill="1" applyBorder="1" applyAlignment="1">
      <alignment vertical="top" wrapText="1"/>
      <protection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8" xfId="52" applyFont="1" applyFill="1" applyBorder="1" applyAlignment="1">
      <alignment horizontal="left" vertical="top" wrapText="1"/>
      <protection/>
    </xf>
    <xf numFmtId="0" fontId="3" fillId="0" borderId="28" xfId="52" applyFont="1" applyFill="1" applyBorder="1" applyAlignment="1">
      <alignment horizontal="left" vertical="center" wrapText="1"/>
      <protection/>
    </xf>
    <xf numFmtId="166" fontId="14" fillId="0" borderId="28" xfId="52" applyNumberFormat="1" applyFont="1" applyFill="1" applyBorder="1" applyAlignment="1">
      <alignment horizontal="center" vertical="top" wrapText="1"/>
      <protection/>
    </xf>
    <xf numFmtId="166" fontId="14" fillId="0" borderId="33" xfId="52" applyNumberFormat="1" applyFont="1" applyFill="1" applyBorder="1" applyAlignment="1">
      <alignment horizontal="center" vertical="top" wrapText="1"/>
      <protection/>
    </xf>
    <xf numFmtId="165" fontId="14" fillId="0" borderId="28" xfId="52" applyNumberFormat="1" applyFont="1" applyFill="1" applyBorder="1" applyAlignment="1">
      <alignment horizontal="center" vertical="top" wrapText="1"/>
      <protection/>
    </xf>
    <xf numFmtId="165" fontId="14" fillId="0" borderId="33" xfId="52" applyNumberFormat="1" applyFont="1" applyFill="1" applyBorder="1" applyAlignment="1">
      <alignment horizontal="center" vertical="top" wrapText="1"/>
      <protection/>
    </xf>
    <xf numFmtId="166" fontId="10" fillId="0" borderId="28" xfId="52" applyNumberFormat="1" applyFont="1" applyFill="1" applyBorder="1" applyAlignment="1">
      <alignment horizontal="center" vertical="top" wrapText="1"/>
      <protection/>
    </xf>
    <xf numFmtId="0" fontId="19" fillId="0" borderId="28" xfId="52" applyFont="1" applyFill="1" applyBorder="1" applyAlignment="1">
      <alignment vertical="top" wrapText="1"/>
      <protection/>
    </xf>
    <xf numFmtId="165" fontId="3" fillId="0" borderId="28" xfId="52" applyNumberFormat="1" applyFont="1" applyFill="1" applyBorder="1" applyAlignment="1">
      <alignment horizontal="center" vertical="top" wrapText="1"/>
      <protection/>
    </xf>
    <xf numFmtId="3" fontId="3" fillId="0" borderId="33" xfId="52" applyNumberFormat="1" applyFont="1" applyFill="1" applyBorder="1" applyAlignment="1">
      <alignment horizontal="center" vertical="top" wrapText="1"/>
      <protection/>
    </xf>
    <xf numFmtId="165" fontId="3" fillId="0" borderId="33" xfId="52" applyNumberFormat="1" applyFont="1" applyFill="1" applyBorder="1" applyAlignment="1">
      <alignment horizontal="center" vertical="top" wrapText="1"/>
      <protection/>
    </xf>
    <xf numFmtId="0" fontId="3" fillId="0" borderId="33" xfId="52" applyFont="1" applyFill="1" applyBorder="1" applyAlignment="1">
      <alignment horizontal="left" vertical="center" wrapText="1"/>
      <protection/>
    </xf>
    <xf numFmtId="0" fontId="3" fillId="0" borderId="32" xfId="52" applyFont="1" applyFill="1" applyBorder="1" applyAlignment="1">
      <alignment horizontal="left" vertical="center" wrapText="1"/>
      <protection/>
    </xf>
    <xf numFmtId="0" fontId="14" fillId="0" borderId="28" xfId="52" applyFont="1" applyBorder="1" applyAlignment="1">
      <alignment horizontal="left" vertical="top" wrapText="1"/>
      <protection/>
    </xf>
    <xf numFmtId="0" fontId="19" fillId="33" borderId="28" xfId="52" applyFont="1" applyFill="1" applyBorder="1" applyAlignment="1">
      <alignment horizontal="left" vertical="center" wrapText="1"/>
      <protection/>
    </xf>
    <xf numFmtId="0" fontId="14" fillId="0" borderId="28" xfId="52" applyFont="1" applyFill="1" applyBorder="1" applyAlignment="1">
      <alignment horizontal="center" vertical="center" wrapText="1"/>
      <protection/>
    </xf>
    <xf numFmtId="165" fontId="14" fillId="0" borderId="28" xfId="52" applyNumberFormat="1" applyFont="1" applyFill="1" applyBorder="1" applyAlignment="1">
      <alignment horizontal="center" vertical="center" wrapText="1"/>
      <protection/>
    </xf>
    <xf numFmtId="0" fontId="23" fillId="0" borderId="0" xfId="53" applyFont="1" applyAlignment="1">
      <alignment vertical="top"/>
      <protection/>
    </xf>
    <xf numFmtId="164" fontId="24" fillId="0" borderId="0" xfId="65" applyFont="1" applyFill="1" applyAlignment="1">
      <alignment horizontal="right" vertical="center"/>
    </xf>
    <xf numFmtId="0" fontId="23" fillId="0" borderId="0" xfId="53" applyFont="1">
      <alignment/>
      <protection/>
    </xf>
    <xf numFmtId="0" fontId="23" fillId="0" borderId="0" xfId="53" applyFont="1" applyBorder="1" applyAlignment="1">
      <alignment vertical="top"/>
      <protection/>
    </xf>
    <xf numFmtId="0" fontId="23" fillId="0" borderId="0" xfId="55" applyFont="1" applyFill="1" applyAlignment="1">
      <alignment horizontal="center" vertical="top"/>
      <protection/>
    </xf>
    <xf numFmtId="0" fontId="23" fillId="0" borderId="0" xfId="53" applyFont="1" applyFill="1" applyAlignment="1">
      <alignment horizontal="center" vertical="top"/>
      <protection/>
    </xf>
    <xf numFmtId="0" fontId="23" fillId="0" borderId="28" xfId="53" applyFont="1" applyBorder="1" applyAlignment="1">
      <alignment horizontal="center" vertical="top" wrapText="1"/>
      <protection/>
    </xf>
    <xf numFmtId="0" fontId="23" fillId="0" borderId="28" xfId="55" applyFont="1" applyFill="1" applyBorder="1" applyAlignment="1">
      <alignment horizontal="center" vertical="top" wrapText="1"/>
      <protection/>
    </xf>
    <xf numFmtId="0" fontId="24" fillId="0" borderId="28" xfId="0" applyFont="1" applyFill="1" applyBorder="1" applyAlignment="1">
      <alignment horizontal="left" wrapText="1"/>
    </xf>
    <xf numFmtId="164" fontId="23" fillId="0" borderId="28" xfId="65" applyFont="1" applyFill="1" applyBorder="1" applyAlignment="1">
      <alignment horizontal="center" vertical="center" wrapText="1"/>
    </xf>
    <xf numFmtId="0" fontId="18" fillId="0" borderId="28" xfId="53" applyFont="1" applyBorder="1" applyAlignment="1">
      <alignment horizontal="left" vertical="top" wrapText="1"/>
      <protection/>
    </xf>
    <xf numFmtId="164" fontId="18" fillId="0" borderId="28" xfId="65" applyFont="1" applyFill="1" applyBorder="1" applyAlignment="1">
      <alignment horizontal="center" vertical="center" wrapText="1"/>
    </xf>
    <xf numFmtId="0" fontId="18" fillId="0" borderId="0" xfId="53" applyFont="1" applyAlignment="1">
      <alignment horizontal="left"/>
      <protection/>
    </xf>
    <xf numFmtId="169" fontId="23" fillId="0" borderId="28" xfId="0" applyNumberFormat="1" applyFont="1" applyFill="1" applyBorder="1" applyAlignment="1">
      <alignment horizontal="left" vertical="top" wrapText="1"/>
    </xf>
    <xf numFmtId="2" fontId="23" fillId="0" borderId="28" xfId="0" applyNumberFormat="1" applyFont="1" applyFill="1" applyBorder="1" applyAlignment="1">
      <alignment horizontal="left" vertical="top" wrapText="1"/>
    </xf>
    <xf numFmtId="11" fontId="23" fillId="0" borderId="28" xfId="0" applyNumberFormat="1" applyFont="1" applyFill="1" applyBorder="1" applyAlignment="1">
      <alignment horizontal="left" vertical="top" wrapText="1"/>
    </xf>
    <xf numFmtId="49" fontId="23" fillId="0" borderId="28" xfId="0" applyNumberFormat="1" applyFont="1" applyFill="1" applyBorder="1" applyAlignment="1">
      <alignment horizontal="left" vertical="top" wrapText="1"/>
    </xf>
    <xf numFmtId="0" fontId="18" fillId="0" borderId="0" xfId="53" applyFont="1" applyFill="1" applyAlignment="1">
      <alignment horizontal="left"/>
      <protection/>
    </xf>
    <xf numFmtId="49" fontId="18" fillId="0" borderId="28" xfId="53" applyNumberFormat="1" applyFont="1" applyBorder="1" applyAlignment="1">
      <alignment vertical="top" wrapText="1"/>
      <protection/>
    </xf>
    <xf numFmtId="164" fontId="18" fillId="0" borderId="28" xfId="65" applyFont="1" applyFill="1" applyBorder="1" applyAlignment="1">
      <alignment horizontal="center" vertical="center"/>
    </xf>
    <xf numFmtId="0" fontId="23" fillId="0" borderId="0" xfId="53" applyFont="1" applyAlignment="1">
      <alignment wrapText="1"/>
      <protection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20" fillId="33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4" fillId="0" borderId="23" xfId="0" applyFont="1" applyBorder="1" applyAlignment="1">
      <alignment horizontal="center"/>
    </xf>
    <xf numFmtId="0" fontId="34" fillId="0" borderId="23" xfId="0" applyFont="1" applyBorder="1" applyAlignment="1">
      <alignment/>
    </xf>
    <xf numFmtId="174" fontId="34" fillId="0" borderId="23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/>
    </xf>
    <xf numFmtId="174" fontId="28" fillId="0" borderId="19" xfId="0" applyNumberFormat="1" applyFont="1" applyBorder="1" applyAlignment="1">
      <alignment horizontal="center"/>
    </xf>
    <xf numFmtId="0" fontId="18" fillId="0" borderId="28" xfId="53" applyFont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  <xf numFmtId="0" fontId="23" fillId="0" borderId="0" xfId="53" applyFont="1" applyAlignment="1">
      <alignment vertical="center"/>
      <protection/>
    </xf>
    <xf numFmtId="0" fontId="3" fillId="33" borderId="28" xfId="52" applyFont="1" applyFill="1" applyBorder="1" applyAlignment="1">
      <alignment vertical="center" wrapText="1"/>
      <protection/>
    </xf>
    <xf numFmtId="0" fontId="3" fillId="0" borderId="28" xfId="52" applyFont="1" applyBorder="1" applyAlignment="1">
      <alignment horizontal="left" vertical="center" wrapText="1"/>
      <protection/>
    </xf>
    <xf numFmtId="49" fontId="18" fillId="0" borderId="21" xfId="52" applyNumberFormat="1" applyFont="1" applyBorder="1" applyAlignment="1">
      <alignment horizontal="center" vertical="center"/>
      <protection/>
    </xf>
    <xf numFmtId="0" fontId="23" fillId="0" borderId="33" xfId="52" applyFont="1" applyBorder="1" applyAlignment="1">
      <alignment horizontal="left" vertical="center" wrapText="1"/>
      <protection/>
    </xf>
    <xf numFmtId="49" fontId="18" fillId="0" borderId="11" xfId="52" applyNumberFormat="1" applyFont="1" applyBorder="1" applyAlignment="1">
      <alignment horizontal="center" vertical="center"/>
      <protection/>
    </xf>
    <xf numFmtId="49" fontId="23" fillId="0" borderId="27" xfId="52" applyNumberFormat="1" applyFont="1" applyBorder="1" applyAlignment="1">
      <alignment horizontal="center" vertical="center"/>
      <protection/>
    </xf>
    <xf numFmtId="166" fontId="23" fillId="0" borderId="34" xfId="64" applyNumberFormat="1" applyFont="1" applyBorder="1" applyAlignment="1">
      <alignment horizontal="center" vertical="center"/>
    </xf>
    <xf numFmtId="0" fontId="22" fillId="0" borderId="33" xfId="52" applyFont="1" applyBorder="1" applyAlignment="1">
      <alignment horizontal="left" vertical="center" wrapText="1"/>
      <protection/>
    </xf>
    <xf numFmtId="49" fontId="3" fillId="0" borderId="11" xfId="52" applyNumberFormat="1" applyFont="1" applyBorder="1" applyAlignment="1">
      <alignment horizontal="center" vertical="center"/>
      <protection/>
    </xf>
    <xf numFmtId="166" fontId="22" fillId="0" borderId="34" xfId="64" applyNumberFormat="1" applyFont="1" applyFill="1" applyBorder="1" applyAlignment="1">
      <alignment horizontal="center" vertical="center"/>
    </xf>
    <xf numFmtId="168" fontId="23" fillId="0" borderId="35" xfId="64" applyNumberFormat="1" applyFont="1" applyBorder="1" applyAlignment="1">
      <alignment horizontal="center" vertical="center"/>
    </xf>
    <xf numFmtId="168" fontId="22" fillId="0" borderId="36" xfId="64" applyNumberFormat="1" applyFont="1" applyFill="1" applyBorder="1" applyAlignment="1">
      <alignment horizontal="center" vertical="center"/>
    </xf>
    <xf numFmtId="0" fontId="4" fillId="0" borderId="0" xfId="52" applyFont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/>
      <protection/>
    </xf>
    <xf numFmtId="165" fontId="18" fillId="0" borderId="14" xfId="52" applyNumberFormat="1" applyFont="1" applyFill="1" applyBorder="1" applyAlignment="1">
      <alignment horizontal="center" vertical="center" wrapText="1"/>
      <protection/>
    </xf>
    <xf numFmtId="165" fontId="18" fillId="0" borderId="15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49" fontId="14" fillId="0" borderId="29" xfId="52" applyNumberFormat="1" applyFont="1" applyFill="1" applyBorder="1" applyAlignment="1">
      <alignment horizontal="center" vertical="center" wrapText="1"/>
      <protection/>
    </xf>
    <xf numFmtId="49" fontId="14" fillId="0" borderId="37" xfId="52" applyNumberFormat="1" applyFont="1" applyFill="1" applyBorder="1" applyAlignment="1">
      <alignment horizontal="center" vertical="center" wrapText="1"/>
      <protection/>
    </xf>
    <xf numFmtId="166" fontId="14" fillId="0" borderId="14" xfId="52" applyNumberFormat="1" applyFont="1" applyFill="1" applyBorder="1" applyAlignment="1">
      <alignment horizontal="center" vertical="center" wrapText="1"/>
      <protection/>
    </xf>
    <xf numFmtId="166" fontId="0" fillId="0" borderId="15" xfId="0" applyNumberFormat="1" applyBorder="1" applyAlignment="1">
      <alignment horizontal="center" vertical="center" wrapText="1"/>
    </xf>
    <xf numFmtId="165" fontId="13" fillId="0" borderId="14" xfId="52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8" fontId="18" fillId="0" borderId="14" xfId="52" applyNumberFormat="1" applyFont="1" applyBorder="1" applyAlignment="1">
      <alignment horizontal="center" vertical="center" wrapText="1"/>
      <protection/>
    </xf>
    <xf numFmtId="168" fontId="18" fillId="0" borderId="15" xfId="52" applyNumberFormat="1" applyFont="1" applyBorder="1" applyAlignment="1">
      <alignment horizontal="center" vertical="center" wrapText="1"/>
      <protection/>
    </xf>
    <xf numFmtId="168" fontId="18" fillId="0" borderId="14" xfId="52" applyNumberFormat="1" applyFont="1" applyFill="1" applyBorder="1" applyAlignment="1">
      <alignment horizontal="center" vertical="center" wrapText="1"/>
      <protection/>
    </xf>
    <xf numFmtId="168" fontId="18" fillId="0" borderId="15" xfId="52" applyNumberFormat="1" applyFont="1" applyFill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 wrapText="1"/>
      <protection/>
    </xf>
    <xf numFmtId="0" fontId="18" fillId="0" borderId="19" xfId="52" applyFont="1" applyBorder="1" applyAlignment="1">
      <alignment horizontal="center" vertical="center"/>
      <protection/>
    </xf>
    <xf numFmtId="0" fontId="18" fillId="0" borderId="20" xfId="52" applyFont="1" applyBorder="1" applyAlignment="1">
      <alignment horizontal="center" vertical="center"/>
      <protection/>
    </xf>
    <xf numFmtId="166" fontId="18" fillId="0" borderId="14" xfId="52" applyNumberFormat="1" applyFont="1" applyBorder="1" applyAlignment="1">
      <alignment horizontal="center" vertical="center" wrapText="1"/>
      <protection/>
    </xf>
    <xf numFmtId="166" fontId="18" fillId="0" borderId="15" xfId="52" applyNumberFormat="1" applyFont="1" applyBorder="1" applyAlignment="1">
      <alignment horizontal="center" vertical="center" wrapText="1"/>
      <protection/>
    </xf>
    <xf numFmtId="0" fontId="19" fillId="0" borderId="28" xfId="52" applyFont="1" applyFill="1" applyBorder="1" applyAlignment="1">
      <alignment horizontal="left" vertical="top" wrapText="1"/>
      <protection/>
    </xf>
    <xf numFmtId="0" fontId="19" fillId="0" borderId="33" xfId="52" applyFont="1" applyFill="1" applyBorder="1" applyAlignment="1">
      <alignment horizontal="center" vertical="center" wrapText="1"/>
      <protection/>
    </xf>
    <xf numFmtId="0" fontId="19" fillId="0" borderId="27" xfId="52" applyFont="1" applyFill="1" applyBorder="1" applyAlignment="1">
      <alignment horizontal="center" vertical="center" wrapText="1"/>
      <protection/>
    </xf>
    <xf numFmtId="0" fontId="19" fillId="0" borderId="32" xfId="52" applyFont="1" applyFill="1" applyBorder="1" applyAlignment="1">
      <alignment horizontal="center" vertical="center" wrapText="1"/>
      <protection/>
    </xf>
    <xf numFmtId="0" fontId="32" fillId="0" borderId="33" xfId="52" applyFont="1" applyFill="1" applyBorder="1" applyAlignment="1">
      <alignment horizontal="center" vertical="center" wrapText="1"/>
      <protection/>
    </xf>
    <xf numFmtId="0" fontId="32" fillId="0" borderId="27" xfId="52" applyFont="1" applyFill="1" applyBorder="1" applyAlignment="1">
      <alignment horizontal="center" vertical="center" wrapText="1"/>
      <protection/>
    </xf>
    <xf numFmtId="0" fontId="32" fillId="0" borderId="32" xfId="52" applyFont="1" applyFill="1" applyBorder="1" applyAlignment="1">
      <alignment horizontal="center" vertical="center" wrapText="1"/>
      <protection/>
    </xf>
    <xf numFmtId="0" fontId="10" fillId="0" borderId="33" xfId="52" applyFont="1" applyFill="1" applyBorder="1" applyAlignment="1">
      <alignment horizontal="left" vertical="center" wrapText="1"/>
      <protection/>
    </xf>
    <xf numFmtId="0" fontId="10" fillId="0" borderId="32" xfId="52" applyFont="1" applyFill="1" applyBorder="1" applyAlignment="1">
      <alignment horizontal="left" vertical="center" wrapText="1"/>
      <protection/>
    </xf>
    <xf numFmtId="0" fontId="3" fillId="0" borderId="33" xfId="52" applyFont="1" applyBorder="1" applyAlignment="1">
      <alignment horizontal="left" vertical="top" wrapText="1"/>
      <protection/>
    </xf>
    <xf numFmtId="0" fontId="3" fillId="0" borderId="32" xfId="52" applyFont="1" applyBorder="1" applyAlignment="1">
      <alignment horizontal="left" vertical="top" wrapText="1"/>
      <protection/>
    </xf>
    <xf numFmtId="0" fontId="20" fillId="0" borderId="0" xfId="52" applyFont="1" applyFill="1" applyAlignment="1">
      <alignment horizontal="center" vertical="center" wrapText="1"/>
      <protection/>
    </xf>
    <xf numFmtId="0" fontId="3" fillId="0" borderId="28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0" fontId="3" fillId="0" borderId="39" xfId="52" applyFont="1" applyFill="1" applyBorder="1" applyAlignment="1">
      <alignment horizontal="center" vertical="center" wrapText="1"/>
      <protection/>
    </xf>
    <xf numFmtId="164" fontId="3" fillId="0" borderId="28" xfId="64" applyFont="1" applyFill="1" applyBorder="1" applyAlignment="1">
      <alignment horizontal="center" vertical="center" wrapText="1"/>
    </xf>
    <xf numFmtId="164" fontId="3" fillId="0" borderId="38" xfId="64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3" fillId="0" borderId="33" xfId="64" applyFont="1" applyFill="1" applyBorder="1" applyAlignment="1">
      <alignment horizontal="center" wrapText="1"/>
    </xf>
    <xf numFmtId="164" fontId="3" fillId="0" borderId="32" xfId="64" applyFont="1" applyFill="1" applyBorder="1" applyAlignment="1">
      <alignment horizontal="center" wrapText="1"/>
    </xf>
    <xf numFmtId="0" fontId="3" fillId="0" borderId="40" xfId="52" applyFont="1" applyFill="1" applyBorder="1" applyAlignment="1">
      <alignment horizontal="center" vertical="center" wrapText="1"/>
      <protection/>
    </xf>
    <xf numFmtId="0" fontId="3" fillId="0" borderId="41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3" fillId="0" borderId="42" xfId="52" applyFont="1" applyFill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left" vertical="top" wrapText="1"/>
      <protection/>
    </xf>
    <xf numFmtId="0" fontId="3" fillId="0" borderId="39" xfId="52" applyFont="1" applyBorder="1" applyAlignment="1">
      <alignment horizontal="left" vertical="top" wrapText="1"/>
      <protection/>
    </xf>
    <xf numFmtId="0" fontId="3" fillId="33" borderId="38" xfId="52" applyFont="1" applyFill="1" applyBorder="1" applyAlignment="1">
      <alignment horizontal="left" vertical="top" wrapText="1"/>
      <protection/>
    </xf>
    <xf numFmtId="0" fontId="3" fillId="33" borderId="39" xfId="52" applyFont="1" applyFill="1" applyBorder="1" applyAlignment="1">
      <alignment horizontal="left" vertical="top" wrapText="1"/>
      <protection/>
    </xf>
    <xf numFmtId="0" fontId="3" fillId="0" borderId="38" xfId="52" applyFont="1" applyFill="1" applyBorder="1" applyAlignment="1">
      <alignment horizontal="center" vertical="top" wrapText="1"/>
      <protection/>
    </xf>
    <xf numFmtId="0" fontId="3" fillId="0" borderId="39" xfId="52" applyFont="1" applyFill="1" applyBorder="1" applyAlignment="1">
      <alignment horizontal="center" vertical="top" wrapText="1"/>
      <protection/>
    </xf>
    <xf numFmtId="165" fontId="14" fillId="0" borderId="33" xfId="52" applyNumberFormat="1" applyFont="1" applyFill="1" applyBorder="1" applyAlignment="1">
      <alignment horizontal="center" vertical="top"/>
      <protection/>
    </xf>
    <xf numFmtId="165" fontId="14" fillId="0" borderId="32" xfId="52" applyNumberFormat="1" applyFont="1" applyFill="1" applyBorder="1" applyAlignment="1">
      <alignment horizontal="center" vertical="top"/>
      <protection/>
    </xf>
    <xf numFmtId="0" fontId="33" fillId="0" borderId="33" xfId="52" applyFont="1" applyBorder="1" applyAlignment="1">
      <alignment horizontal="center" vertical="top" wrapText="1"/>
      <protection/>
    </xf>
    <xf numFmtId="0" fontId="33" fillId="0" borderId="27" xfId="52" applyFont="1" applyBorder="1" applyAlignment="1">
      <alignment horizontal="center" vertical="top" wrapText="1"/>
      <protection/>
    </xf>
    <xf numFmtId="0" fontId="33" fillId="0" borderId="32" xfId="52" applyFont="1" applyBorder="1" applyAlignment="1">
      <alignment horizontal="center" vertical="top" wrapText="1"/>
      <protection/>
    </xf>
    <xf numFmtId="0" fontId="3" fillId="0" borderId="33" xfId="52" applyFont="1" applyFill="1" applyBorder="1" applyAlignment="1">
      <alignment horizontal="left" vertical="center" wrapText="1"/>
      <protection/>
    </xf>
    <xf numFmtId="0" fontId="3" fillId="0" borderId="32" xfId="52" applyFont="1" applyFill="1" applyBorder="1" applyAlignment="1">
      <alignment horizontal="left" vertical="center" wrapText="1"/>
      <protection/>
    </xf>
    <xf numFmtId="0" fontId="3" fillId="0" borderId="38" xfId="52" applyFont="1" applyBorder="1" applyAlignment="1">
      <alignment horizontal="left" vertical="center" wrapText="1"/>
      <protection/>
    </xf>
    <xf numFmtId="0" fontId="3" fillId="0" borderId="39" xfId="52" applyFont="1" applyBorder="1" applyAlignment="1">
      <alignment horizontal="left" vertical="center" wrapText="1"/>
      <protection/>
    </xf>
    <xf numFmtId="0" fontId="3" fillId="33" borderId="38" xfId="52" applyFont="1" applyFill="1" applyBorder="1" applyAlignment="1">
      <alignment horizontal="left" vertical="center" wrapText="1"/>
      <protection/>
    </xf>
    <xf numFmtId="0" fontId="3" fillId="33" borderId="39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center" vertical="top"/>
      <protection/>
    </xf>
    <xf numFmtId="0" fontId="3" fillId="0" borderId="39" xfId="52" applyFont="1" applyFill="1" applyBorder="1" applyAlignment="1">
      <alignment horizontal="center" vertical="top"/>
      <protection/>
    </xf>
    <xf numFmtId="0" fontId="3" fillId="0" borderId="33" xfId="52" applyFont="1" applyFill="1" applyBorder="1" applyAlignment="1">
      <alignment horizontal="left" vertical="top" wrapText="1"/>
      <protection/>
    </xf>
    <xf numFmtId="0" fontId="3" fillId="0" borderId="32" xfId="52" applyFont="1" applyFill="1" applyBorder="1" applyAlignment="1">
      <alignment horizontal="left" vertical="top" wrapText="1"/>
      <protection/>
    </xf>
    <xf numFmtId="0" fontId="3" fillId="0" borderId="33" xfId="52" applyFont="1" applyFill="1" applyBorder="1" applyAlignment="1">
      <alignment horizontal="center" vertical="center" wrapText="1"/>
      <protection/>
    </xf>
    <xf numFmtId="0" fontId="3" fillId="0" borderId="32" xfId="52" applyFont="1" applyFill="1" applyBorder="1" applyAlignment="1">
      <alignment horizontal="center" vertical="center" wrapText="1"/>
      <protection/>
    </xf>
    <xf numFmtId="0" fontId="14" fillId="0" borderId="33" xfId="64" applyNumberFormat="1" applyFont="1" applyFill="1" applyBorder="1" applyAlignment="1">
      <alignment horizontal="center" vertical="top"/>
    </xf>
    <xf numFmtId="0" fontId="14" fillId="0" borderId="32" xfId="64" applyNumberFormat="1" applyFont="1" applyFill="1" applyBorder="1" applyAlignment="1">
      <alignment horizontal="center" vertical="top"/>
    </xf>
    <xf numFmtId="165" fontId="14" fillId="0" borderId="33" xfId="64" applyNumberFormat="1" applyFont="1" applyFill="1" applyBorder="1" applyAlignment="1">
      <alignment horizontal="center" vertical="top"/>
    </xf>
    <xf numFmtId="165" fontId="14" fillId="0" borderId="32" xfId="64" applyNumberFormat="1" applyFont="1" applyFill="1" applyBorder="1" applyAlignment="1">
      <alignment horizontal="center" vertical="top"/>
    </xf>
    <xf numFmtId="0" fontId="14" fillId="0" borderId="33" xfId="52" applyFont="1" applyFill="1" applyBorder="1" applyAlignment="1">
      <alignment horizontal="center" vertical="top" wrapText="1"/>
      <protection/>
    </xf>
    <xf numFmtId="0" fontId="14" fillId="0" borderId="32" xfId="52" applyFont="1" applyFill="1" applyBorder="1" applyAlignment="1">
      <alignment horizontal="center" vertical="top" wrapText="1"/>
      <protection/>
    </xf>
    <xf numFmtId="165" fontId="14" fillId="0" borderId="33" xfId="52" applyNumberFormat="1" applyFont="1" applyFill="1" applyBorder="1" applyAlignment="1">
      <alignment horizontal="center" vertical="top" wrapText="1"/>
      <protection/>
    </xf>
    <xf numFmtId="165" fontId="14" fillId="0" borderId="32" xfId="52" applyNumberFormat="1" applyFont="1" applyFill="1" applyBorder="1" applyAlignment="1">
      <alignment horizontal="center" vertical="top" wrapText="1"/>
      <protection/>
    </xf>
    <xf numFmtId="0" fontId="19" fillId="0" borderId="33" xfId="52" applyFont="1" applyFill="1" applyBorder="1" applyAlignment="1">
      <alignment horizontal="center" vertical="top" wrapText="1"/>
      <protection/>
    </xf>
    <xf numFmtId="0" fontId="19" fillId="0" borderId="27" xfId="52" applyFont="1" applyFill="1" applyBorder="1" applyAlignment="1">
      <alignment horizontal="center" vertical="top" wrapText="1"/>
      <protection/>
    </xf>
    <xf numFmtId="0" fontId="19" fillId="0" borderId="32" xfId="52" applyFont="1" applyFill="1" applyBorder="1" applyAlignment="1">
      <alignment horizontal="center" vertical="top" wrapText="1"/>
      <protection/>
    </xf>
    <xf numFmtId="0" fontId="32" fillId="0" borderId="33" xfId="52" applyFont="1" applyFill="1" applyBorder="1" applyAlignment="1">
      <alignment horizontal="center" vertical="top" wrapText="1"/>
      <protection/>
    </xf>
    <xf numFmtId="0" fontId="32" fillId="0" borderId="27" xfId="52" applyFont="1" applyFill="1" applyBorder="1" applyAlignment="1">
      <alignment horizontal="center" vertical="top" wrapText="1"/>
      <protection/>
    </xf>
    <xf numFmtId="0" fontId="32" fillId="0" borderId="32" xfId="52" applyFont="1" applyFill="1" applyBorder="1" applyAlignment="1">
      <alignment horizontal="center" vertical="top" wrapText="1"/>
      <protection/>
    </xf>
    <xf numFmtId="0" fontId="10" fillId="0" borderId="33" xfId="52" applyFont="1" applyFill="1" applyBorder="1" applyAlignment="1">
      <alignment vertical="top" wrapText="1"/>
      <protection/>
    </xf>
    <xf numFmtId="0" fontId="0" fillId="0" borderId="32" xfId="0" applyFont="1" applyBorder="1" applyAlignment="1">
      <alignment vertical="top" wrapText="1"/>
    </xf>
    <xf numFmtId="165" fontId="14" fillId="0" borderId="33" xfId="52" applyNumberFormat="1" applyFont="1" applyFill="1" applyBorder="1" applyAlignment="1">
      <alignment horizontal="center" vertical="center" wrapText="1"/>
      <protection/>
    </xf>
    <xf numFmtId="165" fontId="14" fillId="0" borderId="32" xfId="52" applyNumberFormat="1" applyFont="1" applyFill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67" fillId="0" borderId="0" xfId="0" applyFont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 2" xfId="54"/>
    <cellStyle name="Обычный_Приложение 20. Межбюджетк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2017%20(&#1088;&#1072;&#1073;&#1086;&#1095;&#1080;&#1081;%20&#1074;&#1072;&#1088;&#1080;&#1072;&#1085;&#109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2017%20(&#1088;&#1072;&#1073;&#1086;&#1095;&#1080;&#1081;%20&#1074;&#1072;&#1088;&#1080;&#1072;&#1085;&#1090;%20&#1073;&#1077;&#1079;%20&#1062;&#1060;&#1041;&#1054;)&#1080;&#1089;&#1087;&#1088;&#1072;&#1074;&#1083;&#1077;&#1085;&#1086;%20&#1087;&#1086;%2020%20&#1087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 2 (2018-2019)"/>
      <sheetName val="Пр.3"/>
      <sheetName val="Пр. 4 (2018-2019)"/>
      <sheetName val="Пр.5"/>
      <sheetName val="Пр.9"/>
      <sheetName val="Пр. 6 (2018-2019)"/>
      <sheetName val="Пр. 7"/>
      <sheetName val="Пр. 8"/>
      <sheetName val="Пр. 9"/>
      <sheetName val="Пр. 10"/>
      <sheetName val="Пр.11."/>
      <sheetName val="Пр. 12 (2018-2019)"/>
      <sheetName val="Пр.13."/>
      <sheetName val="Пр. 14 (2018-2019)"/>
      <sheetName val="Пр.15"/>
      <sheetName val="Пр. 16 (2018-2019)"/>
      <sheetName val="Пр. 17"/>
      <sheetName val="Пр. 18."/>
      <sheetName val="Пр. 19 (2018-2019)"/>
      <sheetName val="Пр. 20"/>
      <sheetName val="Пр. 21"/>
      <sheetName val="Пр. 22 (2018-2019)"/>
      <sheetName val="Пр.23"/>
      <sheetName val="Пр. 24"/>
      <sheetName val="Пр. 25"/>
      <sheetName val="Пр. 26"/>
      <sheetName val="Пр. 27"/>
      <sheetName val="Пр. 28"/>
      <sheetName val="Пр. 29"/>
      <sheetName val="Пр. 30"/>
      <sheetName val="Пр. 31"/>
      <sheetName val="Пр. 32"/>
      <sheetName val="Пр. 33 (2018-2019)"/>
      <sheetName val="Пр. 34"/>
      <sheetName val="Пр. 35 (2018-2019)"/>
    </sheetNames>
    <sheetDataSet>
      <sheetData sheetId="4">
        <row r="11">
          <cell r="D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 2 (2018-2019)"/>
      <sheetName val="Пр.3"/>
      <sheetName val="Пр. 4 (2018-2019)"/>
      <sheetName val="Пр.5"/>
      <sheetName val="Пр.9"/>
      <sheetName val="Пр. 6 (2018-2019)"/>
      <sheetName val="Пр. 7"/>
      <sheetName val="Пр. 8"/>
      <sheetName val="Пр. 9"/>
      <sheetName val="Пр. 10"/>
      <sheetName val="Пр.11."/>
      <sheetName val="Пр. 12 (2018-2019)"/>
      <sheetName val="Пр.13."/>
      <sheetName val="Пр. 14 (2018-2019)"/>
      <sheetName val="Пр.15"/>
      <sheetName val="Пр. 16 (2018-2019)"/>
      <sheetName val="Пр. 17"/>
      <sheetName val="Пр. 18."/>
      <sheetName val="Пр. 19 (2018-2019)"/>
      <sheetName val="Пр. 20"/>
      <sheetName val="Пр. 21"/>
      <sheetName val="Пр. 22 (2018-2019)"/>
      <sheetName val="Пр.23"/>
      <sheetName val="Пр. 24"/>
      <sheetName val="Пр. 25"/>
      <sheetName val="Пр. 26"/>
      <sheetName val="Пр. 27"/>
      <sheetName val="Пр. 28"/>
      <sheetName val="Пр. 29"/>
      <sheetName val="Пр. 30"/>
      <sheetName val="Пр. 31"/>
      <sheetName val="Пр. 32"/>
      <sheetName val="Пр. 33 (2018-2019)"/>
      <sheetName val="Пр. 34"/>
      <sheetName val="Пр. 35 (2018-2019)"/>
    </sheetNames>
    <sheetDataSet>
      <sheetData sheetId="15">
        <row r="13">
          <cell r="H13">
            <v>3545.4</v>
          </cell>
          <cell r="I13">
            <v>0</v>
          </cell>
        </row>
        <row r="19">
          <cell r="I19">
            <v>0</v>
          </cell>
        </row>
        <row r="30">
          <cell r="H30">
            <v>85527.3</v>
          </cell>
          <cell r="I30">
            <v>0</v>
          </cell>
        </row>
        <row r="77">
          <cell r="H77">
            <v>0</v>
          </cell>
          <cell r="I77">
            <v>0</v>
          </cell>
        </row>
        <row r="83">
          <cell r="H83">
            <v>25228.4</v>
          </cell>
          <cell r="I83">
            <v>0</v>
          </cell>
        </row>
        <row r="113">
          <cell r="H113">
            <v>30000</v>
          </cell>
          <cell r="I113">
            <v>0</v>
          </cell>
        </row>
        <row r="119">
          <cell r="H119">
            <v>85549.90000000001</v>
          </cell>
          <cell r="I119" t="e">
            <v>#REF!</v>
          </cell>
        </row>
        <row r="232">
          <cell r="H232">
            <v>854.8</v>
          </cell>
          <cell r="I232">
            <v>0</v>
          </cell>
        </row>
        <row r="261">
          <cell r="H261">
            <v>10746.400000000001</v>
          </cell>
          <cell r="I261">
            <v>0</v>
          </cell>
        </row>
        <row r="282">
          <cell r="H282">
            <v>25020</v>
          </cell>
          <cell r="I282">
            <v>0</v>
          </cell>
        </row>
        <row r="299">
          <cell r="H299">
            <v>150</v>
          </cell>
          <cell r="I299">
            <v>0</v>
          </cell>
        </row>
        <row r="312">
          <cell r="H312">
            <v>0</v>
          </cell>
          <cell r="I312">
            <v>0</v>
          </cell>
        </row>
        <row r="320">
          <cell r="H320">
            <v>4481.8</v>
          </cell>
          <cell r="I320">
            <v>0</v>
          </cell>
        </row>
        <row r="365">
          <cell r="H365">
            <v>0</v>
          </cell>
          <cell r="I365">
            <v>0</v>
          </cell>
        </row>
        <row r="385">
          <cell r="H385">
            <v>5187.5</v>
          </cell>
          <cell r="I385">
            <v>0</v>
          </cell>
        </row>
        <row r="407">
          <cell r="H407">
            <v>1700</v>
          </cell>
          <cell r="I407">
            <v>0</v>
          </cell>
        </row>
        <row r="422">
          <cell r="H422">
            <v>1838.8</v>
          </cell>
          <cell r="I422">
            <v>0</v>
          </cell>
        </row>
        <row r="429">
          <cell r="H429">
            <v>300</v>
          </cell>
          <cell r="I429">
            <v>0</v>
          </cell>
        </row>
        <row r="435">
          <cell r="H435">
            <v>560993.6</v>
          </cell>
          <cell r="I435">
            <v>0</v>
          </cell>
        </row>
        <row r="457">
          <cell r="H457">
            <v>572292.3</v>
          </cell>
          <cell r="I457">
            <v>0</v>
          </cell>
        </row>
        <row r="547">
          <cell r="H547">
            <v>236695.2</v>
          </cell>
          <cell r="I547">
            <v>0</v>
          </cell>
        </row>
        <row r="587">
          <cell r="H587">
            <v>240</v>
          </cell>
          <cell r="I587">
            <v>0</v>
          </cell>
        </row>
        <row r="593">
          <cell r="H593">
            <v>5976.1</v>
          </cell>
          <cell r="I593" t="e">
            <v>#REF!</v>
          </cell>
        </row>
        <row r="639">
          <cell r="H639">
            <v>25825.1</v>
          </cell>
          <cell r="I639">
            <v>0</v>
          </cell>
        </row>
        <row r="711">
          <cell r="H711">
            <v>6851.200000000001</v>
          </cell>
          <cell r="I711">
            <v>0</v>
          </cell>
        </row>
        <row r="757">
          <cell r="H757">
            <v>17823</v>
          </cell>
          <cell r="I757">
            <v>0</v>
          </cell>
        </row>
        <row r="763">
          <cell r="H763">
            <v>49746.9</v>
          </cell>
          <cell r="I763">
            <v>0</v>
          </cell>
        </row>
        <row r="786">
          <cell r="H786">
            <v>48998.100000000006</v>
          </cell>
          <cell r="I786">
            <v>0</v>
          </cell>
        </row>
        <row r="870">
          <cell r="H870">
            <v>90341.4</v>
          </cell>
          <cell r="I870">
            <v>0</v>
          </cell>
        </row>
        <row r="894">
          <cell r="H894">
            <v>22478.2</v>
          </cell>
          <cell r="I894">
            <v>0</v>
          </cell>
        </row>
        <row r="909">
          <cell r="H909">
            <v>3778.8</v>
          </cell>
          <cell r="I909">
            <v>0</v>
          </cell>
        </row>
        <row r="940">
          <cell r="H940">
            <v>2675.3</v>
          </cell>
          <cell r="I940">
            <v>0</v>
          </cell>
        </row>
        <row r="947">
          <cell r="H947">
            <v>276.4</v>
          </cell>
          <cell r="I947">
            <v>0</v>
          </cell>
        </row>
        <row r="954">
          <cell r="H954">
            <v>178361.59999999998</v>
          </cell>
          <cell r="I954">
            <v>0</v>
          </cell>
        </row>
        <row r="962">
          <cell r="H962">
            <v>10000</v>
          </cell>
          <cell r="I9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4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33.7109375" style="1" customWidth="1"/>
    <col min="2" max="2" width="61.00390625" style="1" customWidth="1"/>
    <col min="3" max="3" width="17.00390625" style="5" customWidth="1"/>
    <col min="4" max="5" width="12.57421875" style="6" hidden="1" customWidth="1"/>
    <col min="6" max="16384" width="10.00390625" style="1" customWidth="1"/>
  </cols>
  <sheetData>
    <row r="1" spans="3:5" ht="12.75">
      <c r="C1" s="388" t="s">
        <v>353</v>
      </c>
      <c r="D1" s="2" t="s">
        <v>0</v>
      </c>
      <c r="E1" s="2"/>
    </row>
    <row r="2" spans="3:5" ht="12.75">
      <c r="C2" s="388" t="s">
        <v>354</v>
      </c>
      <c r="D2" s="4" t="s">
        <v>1</v>
      </c>
      <c r="E2" s="4"/>
    </row>
    <row r="3" spans="3:5" ht="12.75">
      <c r="C3" s="388" t="s">
        <v>2</v>
      </c>
      <c r="D3" s="4" t="s">
        <v>2</v>
      </c>
      <c r="E3" s="4"/>
    </row>
    <row r="4" spans="3:5" ht="12.75">
      <c r="C4" s="388" t="s">
        <v>355</v>
      </c>
      <c r="D4" s="4" t="s">
        <v>3</v>
      </c>
      <c r="E4" s="4"/>
    </row>
    <row r="5" spans="2:5" ht="12.75">
      <c r="B5" s="4"/>
      <c r="C5" s="3"/>
      <c r="D5" s="4" t="s">
        <v>4</v>
      </c>
      <c r="E5" s="4"/>
    </row>
    <row r="7" spans="1:5" s="9" customFormat="1" ht="46.5" customHeight="1">
      <c r="A7" s="296" t="s">
        <v>349</v>
      </c>
      <c r="B7" s="296"/>
      <c r="C7" s="7"/>
      <c r="D7" s="8"/>
      <c r="E7" s="8"/>
    </row>
    <row r="8" spans="1:5" ht="18" thickBot="1">
      <c r="A8" s="10"/>
      <c r="B8" s="10"/>
      <c r="C8" s="11"/>
      <c r="D8" s="12"/>
      <c r="E8" s="12"/>
    </row>
    <row r="9" spans="1:5" s="22" customFormat="1" ht="21" customHeight="1">
      <c r="A9" s="90" t="s">
        <v>5</v>
      </c>
      <c r="B9" s="297" t="s">
        <v>6</v>
      </c>
      <c r="C9" s="299" t="s">
        <v>109</v>
      </c>
      <c r="D9" s="91" t="s">
        <v>7</v>
      </c>
      <c r="E9" s="92" t="s">
        <v>8</v>
      </c>
    </row>
    <row r="10" spans="1:5" s="22" customFormat="1" ht="16.5" customHeight="1" thickBot="1">
      <c r="A10" s="93" t="s">
        <v>9</v>
      </c>
      <c r="B10" s="298"/>
      <c r="C10" s="300"/>
      <c r="D10" s="94" t="s">
        <v>10</v>
      </c>
      <c r="E10" s="94" t="s">
        <v>10</v>
      </c>
    </row>
    <row r="11" spans="1:5" s="17" customFormat="1" ht="42" customHeight="1">
      <c r="A11" s="13" t="s">
        <v>11</v>
      </c>
      <c r="B11" s="14" t="s">
        <v>12</v>
      </c>
      <c r="C11" s="15">
        <f>C12</f>
        <v>20000</v>
      </c>
      <c r="D11" s="16">
        <f>D12</f>
        <v>0</v>
      </c>
      <c r="E11" s="16">
        <f>D11-C11</f>
        <v>-20000</v>
      </c>
    </row>
    <row r="12" spans="1:5" s="17" customFormat="1" ht="55.5" customHeight="1">
      <c r="A12" s="18" t="s">
        <v>13</v>
      </c>
      <c r="B12" s="19" t="s">
        <v>14</v>
      </c>
      <c r="C12" s="20">
        <v>20000</v>
      </c>
      <c r="D12" s="21"/>
      <c r="E12" s="21">
        <f aca="true" t="shared" si="0" ref="E12:E27">D12-C12</f>
        <v>-20000</v>
      </c>
    </row>
    <row r="13" spans="1:5" s="22" customFormat="1" ht="45" customHeight="1">
      <c r="A13" s="13" t="s">
        <v>15</v>
      </c>
      <c r="B13" s="14" t="s">
        <v>16</v>
      </c>
      <c r="C13" s="15">
        <f>C14+C15</f>
        <v>0</v>
      </c>
      <c r="D13" s="16">
        <f>D14+D15</f>
        <v>0</v>
      </c>
      <c r="E13" s="16">
        <f t="shared" si="0"/>
        <v>0</v>
      </c>
    </row>
    <row r="14" spans="1:5" s="22" customFormat="1" ht="75.75" customHeight="1">
      <c r="A14" s="23" t="s">
        <v>17</v>
      </c>
      <c r="B14" s="24" t="s">
        <v>18</v>
      </c>
      <c r="C14" s="20">
        <v>30000</v>
      </c>
      <c r="D14" s="21"/>
      <c r="E14" s="21">
        <f t="shared" si="0"/>
        <v>-30000</v>
      </c>
    </row>
    <row r="15" spans="1:5" s="22" customFormat="1" ht="75.75" customHeight="1">
      <c r="A15" s="23" t="s">
        <v>19</v>
      </c>
      <c r="B15" s="24" t="s">
        <v>20</v>
      </c>
      <c r="C15" s="20">
        <v>-30000</v>
      </c>
      <c r="D15" s="21"/>
      <c r="E15" s="21">
        <f t="shared" si="0"/>
        <v>30000</v>
      </c>
    </row>
    <row r="16" spans="1:5" s="22" customFormat="1" ht="34.5" hidden="1">
      <c r="A16" s="25" t="s">
        <v>21</v>
      </c>
      <c r="B16" s="14" t="s">
        <v>22</v>
      </c>
      <c r="C16" s="15"/>
      <c r="D16" s="16"/>
      <c r="E16" s="21">
        <f t="shared" si="0"/>
        <v>0</v>
      </c>
    </row>
    <row r="17" spans="1:5" s="22" customFormat="1" ht="38.25" customHeight="1">
      <c r="A17" s="25" t="s">
        <v>21</v>
      </c>
      <c r="B17" s="14" t="s">
        <v>22</v>
      </c>
      <c r="C17" s="15"/>
      <c r="D17" s="16"/>
      <c r="E17" s="21">
        <f t="shared" si="0"/>
        <v>0</v>
      </c>
    </row>
    <row r="18" spans="1:5" ht="48" customHeight="1">
      <c r="A18" s="25" t="s">
        <v>23</v>
      </c>
      <c r="B18" s="26" t="s">
        <v>24</v>
      </c>
      <c r="C18" s="15">
        <f>C20+C21+C19</f>
        <v>11098.4</v>
      </c>
      <c r="D18" s="16">
        <f>D20+D21+D19</f>
        <v>0</v>
      </c>
      <c r="E18" s="16">
        <f t="shared" si="0"/>
        <v>-11098.4</v>
      </c>
    </row>
    <row r="19" spans="1:5" s="9" customFormat="1" ht="60" customHeight="1">
      <c r="A19" s="23" t="s">
        <v>25</v>
      </c>
      <c r="B19" s="24" t="s">
        <v>26</v>
      </c>
      <c r="C19" s="20">
        <v>11098.4</v>
      </c>
      <c r="D19" s="27"/>
      <c r="E19" s="21">
        <f t="shared" si="0"/>
        <v>-11098.4</v>
      </c>
    </row>
    <row r="20" spans="1:5" s="9" customFormat="1" ht="84" customHeight="1">
      <c r="A20" s="23" t="s">
        <v>27</v>
      </c>
      <c r="B20" s="24" t="s">
        <v>28</v>
      </c>
      <c r="C20" s="20">
        <v>20000</v>
      </c>
      <c r="D20" s="21"/>
      <c r="E20" s="21">
        <f t="shared" si="0"/>
        <v>-20000</v>
      </c>
    </row>
    <row r="21" spans="1:5" s="9" customFormat="1" ht="90.75" customHeight="1">
      <c r="A21" s="23" t="s">
        <v>29</v>
      </c>
      <c r="B21" s="24" t="s">
        <v>30</v>
      </c>
      <c r="C21" s="20">
        <v>-20000</v>
      </c>
      <c r="D21" s="21"/>
      <c r="E21" s="21">
        <f t="shared" si="0"/>
        <v>20000</v>
      </c>
    </row>
    <row r="22" spans="1:5" s="9" customFormat="1" ht="18" hidden="1">
      <c r="A22" s="28"/>
      <c r="B22" s="29"/>
      <c r="C22" s="30"/>
      <c r="D22" s="31"/>
      <c r="E22" s="31">
        <f t="shared" si="0"/>
        <v>0</v>
      </c>
    </row>
    <row r="23" spans="1:5" ht="31.5" customHeight="1" hidden="1">
      <c r="A23" s="25" t="s">
        <v>31</v>
      </c>
      <c r="B23" s="26" t="s">
        <v>32</v>
      </c>
      <c r="C23" s="15">
        <f>C25</f>
        <v>0</v>
      </c>
      <c r="D23" s="16">
        <f>D25</f>
        <v>0</v>
      </c>
      <c r="E23" s="16">
        <f t="shared" si="0"/>
        <v>0</v>
      </c>
    </row>
    <row r="24" spans="1:5" s="9" customFormat="1" ht="18" hidden="1">
      <c r="A24" s="28"/>
      <c r="B24" s="29"/>
      <c r="C24" s="30"/>
      <c r="D24" s="31"/>
      <c r="E24" s="31">
        <f t="shared" si="0"/>
        <v>0</v>
      </c>
    </row>
    <row r="25" spans="1:5" s="9" customFormat="1" ht="54" hidden="1">
      <c r="A25" s="28" t="s">
        <v>33</v>
      </c>
      <c r="B25" s="29" t="s">
        <v>34</v>
      </c>
      <c r="C25" s="30"/>
      <c r="D25" s="31"/>
      <c r="E25" s="31">
        <f t="shared" si="0"/>
        <v>0</v>
      </c>
    </row>
    <row r="26" spans="1:5" s="9" customFormat="1" ht="18" hidden="1">
      <c r="A26" s="28"/>
      <c r="B26" s="29"/>
      <c r="C26" s="30"/>
      <c r="D26" s="31"/>
      <c r="E26" s="31">
        <f t="shared" si="0"/>
        <v>0</v>
      </c>
    </row>
    <row r="27" spans="1:5" s="9" customFormat="1" ht="32.25" customHeight="1" thickBot="1">
      <c r="A27" s="32"/>
      <c r="B27" s="33" t="s">
        <v>35</v>
      </c>
      <c r="C27" s="34">
        <f>C11+C13+C18+C16+C23+C17</f>
        <v>31098.4</v>
      </c>
      <c r="D27" s="35">
        <f>D11+D13+D18+D16+D23+D17</f>
        <v>0</v>
      </c>
      <c r="E27" s="35">
        <f t="shared" si="0"/>
        <v>-31098.4</v>
      </c>
    </row>
    <row r="28" spans="1:5" ht="12.75">
      <c r="A28" s="36"/>
      <c r="B28" s="36"/>
      <c r="C28" s="37"/>
      <c r="D28" s="38"/>
      <c r="E28" s="38"/>
    </row>
    <row r="29" spans="1:5" ht="12.75">
      <c r="A29" s="39"/>
      <c r="B29" s="39"/>
      <c r="C29" s="40"/>
      <c r="D29" s="41"/>
      <c r="E29" s="41"/>
    </row>
    <row r="30" spans="1:5" s="9" customFormat="1" ht="12.75">
      <c r="A30" s="39"/>
      <c r="B30" s="39"/>
      <c r="C30" s="40"/>
      <c r="D30" s="41"/>
      <c r="E30" s="41"/>
    </row>
    <row r="31" spans="1:5" s="9" customFormat="1" ht="12.75">
      <c r="A31" s="36"/>
      <c r="B31" s="36"/>
      <c r="C31" s="37"/>
      <c r="D31" s="38"/>
      <c r="E31" s="38"/>
    </row>
    <row r="32" spans="1:5" s="9" customFormat="1" ht="12.75">
      <c r="A32" s="36"/>
      <c r="B32" s="42"/>
      <c r="C32" s="37"/>
      <c r="D32" s="38"/>
      <c r="E32" s="38"/>
    </row>
    <row r="33" spans="1:5" ht="12.75">
      <c r="A33" s="36"/>
      <c r="B33" s="42"/>
      <c r="C33" s="37"/>
      <c r="D33" s="38"/>
      <c r="E33" s="38"/>
    </row>
    <row r="34" spans="1:5" ht="17.25">
      <c r="A34" s="43"/>
      <c r="B34" s="44"/>
      <c r="C34" s="45"/>
      <c r="D34" s="46"/>
      <c r="E34" s="46"/>
    </row>
  </sheetData>
  <sheetProtection/>
  <mergeCells count="3">
    <mergeCell ref="A7:B7"/>
    <mergeCell ref="B9:B10"/>
    <mergeCell ref="C9:C10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2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23.28125" style="47" customWidth="1"/>
    <col min="2" max="2" width="79.00390625" style="48" customWidth="1"/>
    <col min="3" max="3" width="16.28125" style="53" customWidth="1"/>
    <col min="4" max="4" width="14.00390625" style="54" hidden="1" customWidth="1"/>
    <col min="5" max="5" width="15.57421875" style="54" hidden="1" customWidth="1"/>
    <col min="6" max="16384" width="10.140625" style="47" customWidth="1"/>
  </cols>
  <sheetData>
    <row r="1" spans="2:5" ht="12.75">
      <c r="B1" s="1"/>
      <c r="C1" s="388" t="s">
        <v>353</v>
      </c>
      <c r="D1" s="50"/>
      <c r="E1" s="50"/>
    </row>
    <row r="2" spans="2:5" ht="12.75">
      <c r="B2" s="1"/>
      <c r="C2" s="388" t="s">
        <v>354</v>
      </c>
      <c r="D2" s="51"/>
      <c r="E2" s="51"/>
    </row>
    <row r="3" spans="2:5" ht="12.75">
      <c r="B3" s="1"/>
      <c r="C3" s="388" t="s">
        <v>2</v>
      </c>
      <c r="D3" s="51"/>
      <c r="E3" s="51"/>
    </row>
    <row r="4" spans="2:5" ht="12.75">
      <c r="B4" s="1"/>
      <c r="C4" s="388" t="s">
        <v>355</v>
      </c>
      <c r="D4" s="52"/>
      <c r="E4" s="52"/>
    </row>
    <row r="5" spans="3:5" ht="12.75">
      <c r="C5" s="49"/>
      <c r="D5" s="51"/>
      <c r="E5" s="51"/>
    </row>
    <row r="7" spans="1:5" ht="39.75" customHeight="1">
      <c r="A7" s="301" t="s">
        <v>36</v>
      </c>
      <c r="B7" s="301"/>
      <c r="C7" s="301"/>
      <c r="D7" s="55"/>
      <c r="E7" s="55"/>
    </row>
    <row r="8" spans="1:5" ht="13.5" thickBot="1">
      <c r="A8" s="56"/>
      <c r="B8" s="57"/>
      <c r="C8" s="58"/>
      <c r="D8" s="59"/>
      <c r="E8" s="59"/>
    </row>
    <row r="9" spans="1:5" ht="12.75">
      <c r="A9" s="60" t="s">
        <v>5</v>
      </c>
      <c r="B9" s="302" t="s">
        <v>37</v>
      </c>
      <c r="C9" s="304" t="s">
        <v>109</v>
      </c>
      <c r="D9" s="306" t="s">
        <v>38</v>
      </c>
      <c r="E9" s="306" t="s">
        <v>39</v>
      </c>
    </row>
    <row r="10" spans="1:5" ht="21.75" customHeight="1" thickBot="1">
      <c r="A10" s="61" t="s">
        <v>9</v>
      </c>
      <c r="B10" s="303"/>
      <c r="C10" s="305"/>
      <c r="D10" s="307"/>
      <c r="E10" s="308"/>
    </row>
    <row r="11" spans="1:5" ht="16.5">
      <c r="A11" s="62" t="s">
        <v>40</v>
      </c>
      <c r="B11" s="63" t="s">
        <v>41</v>
      </c>
      <c r="C11" s="64">
        <f>C12+C14+C16+C21+C22+C24+C29+C32+C35+C36+C26</f>
        <v>713206.7</v>
      </c>
      <c r="D11" s="65" t="e">
        <f>D12+D16+D21+D22+D24+D29+D32+D35+D36+D26</f>
        <v>#REF!</v>
      </c>
      <c r="E11" s="66" t="e">
        <f>D11-C11</f>
        <v>#REF!</v>
      </c>
    </row>
    <row r="12" spans="1:5" ht="20.25" customHeight="1">
      <c r="A12" s="67" t="s">
        <v>42</v>
      </c>
      <c r="B12" s="68" t="s">
        <v>43</v>
      </c>
      <c r="C12" s="69">
        <f>C13</f>
        <v>462657.8</v>
      </c>
      <c r="D12" s="70">
        <f>D13</f>
        <v>0</v>
      </c>
      <c r="E12" s="71">
        <f aca="true" t="shared" si="0" ref="E12:E39">D12-C12</f>
        <v>-462657.8</v>
      </c>
    </row>
    <row r="13" spans="1:5" ht="19.5" customHeight="1">
      <c r="A13" s="72" t="s">
        <v>44</v>
      </c>
      <c r="B13" s="73" t="s">
        <v>45</v>
      </c>
      <c r="C13" s="74">
        <v>462657.8</v>
      </c>
      <c r="D13" s="75"/>
      <c r="E13" s="76">
        <f t="shared" si="0"/>
        <v>-462657.8</v>
      </c>
    </row>
    <row r="14" spans="1:5" ht="28.5" customHeight="1">
      <c r="A14" s="67" t="s">
        <v>46</v>
      </c>
      <c r="B14" s="68" t="s">
        <v>47</v>
      </c>
      <c r="C14" s="69">
        <f>C15</f>
        <v>50.6</v>
      </c>
      <c r="D14" s="70"/>
      <c r="E14" s="76">
        <f t="shared" si="0"/>
        <v>-50.6</v>
      </c>
    </row>
    <row r="15" spans="1:5" ht="27" customHeight="1">
      <c r="A15" s="72" t="s">
        <v>48</v>
      </c>
      <c r="B15" s="73" t="s">
        <v>346</v>
      </c>
      <c r="C15" s="74">
        <v>50.6</v>
      </c>
      <c r="D15" s="75"/>
      <c r="E15" s="76">
        <f t="shared" si="0"/>
        <v>-50.6</v>
      </c>
    </row>
    <row r="16" spans="1:5" ht="21" customHeight="1">
      <c r="A16" s="67" t="s">
        <v>49</v>
      </c>
      <c r="B16" s="68" t="s">
        <v>50</v>
      </c>
      <c r="C16" s="69">
        <f>C18+C19+C17+C20</f>
        <v>110145.4</v>
      </c>
      <c r="D16" s="70">
        <f>D18+D19+D17+D20</f>
        <v>0</v>
      </c>
      <c r="E16" s="71">
        <f t="shared" si="0"/>
        <v>-110145.4</v>
      </c>
    </row>
    <row r="17" spans="1:5" ht="16.5" customHeight="1">
      <c r="A17" s="72" t="s">
        <v>51</v>
      </c>
      <c r="B17" s="73" t="s">
        <v>52</v>
      </c>
      <c r="C17" s="74">
        <v>64179.7</v>
      </c>
      <c r="D17" s="75"/>
      <c r="E17" s="76">
        <f t="shared" si="0"/>
        <v>-64179.7</v>
      </c>
    </row>
    <row r="18" spans="1:5" ht="16.5" customHeight="1">
      <c r="A18" s="72" t="s">
        <v>53</v>
      </c>
      <c r="B18" s="73" t="s">
        <v>54</v>
      </c>
      <c r="C18" s="74">
        <v>45579</v>
      </c>
      <c r="D18" s="75"/>
      <c r="E18" s="76">
        <f t="shared" si="0"/>
        <v>-45579</v>
      </c>
    </row>
    <row r="19" spans="1:5" ht="16.5" customHeight="1">
      <c r="A19" s="72" t="s">
        <v>55</v>
      </c>
      <c r="B19" s="73" t="s">
        <v>56</v>
      </c>
      <c r="C19" s="74">
        <v>331.2</v>
      </c>
      <c r="D19" s="75"/>
      <c r="E19" s="76">
        <f t="shared" si="0"/>
        <v>-331.2</v>
      </c>
    </row>
    <row r="20" spans="1:5" ht="16.5" customHeight="1">
      <c r="A20" s="72" t="s">
        <v>57</v>
      </c>
      <c r="B20" s="73" t="s">
        <v>58</v>
      </c>
      <c r="C20" s="74">
        <v>55.5</v>
      </c>
      <c r="D20" s="75"/>
      <c r="E20" s="76">
        <f t="shared" si="0"/>
        <v>-55.5</v>
      </c>
    </row>
    <row r="21" spans="1:5" ht="18.75" customHeight="1">
      <c r="A21" s="67" t="s">
        <v>59</v>
      </c>
      <c r="B21" s="68" t="s">
        <v>60</v>
      </c>
      <c r="C21" s="69">
        <v>8197.4</v>
      </c>
      <c r="D21" s="70"/>
      <c r="E21" s="71">
        <f t="shared" si="0"/>
        <v>-8197.4</v>
      </c>
    </row>
    <row r="22" spans="1:5" ht="34.5" customHeight="1">
      <c r="A22" s="62" t="s">
        <v>61</v>
      </c>
      <c r="B22" s="68" t="s">
        <v>62</v>
      </c>
      <c r="C22" s="69">
        <f>C23</f>
        <v>60569.2</v>
      </c>
      <c r="D22" s="70" t="e">
        <f>D23+#REF!+#REF!</f>
        <v>#REF!</v>
      </c>
      <c r="E22" s="71" t="e">
        <f t="shared" si="0"/>
        <v>#REF!</v>
      </c>
    </row>
    <row r="23" spans="1:5" ht="43.5" customHeight="1">
      <c r="A23" s="72" t="s">
        <v>345</v>
      </c>
      <c r="B23" s="87" t="s">
        <v>344</v>
      </c>
      <c r="C23" s="74">
        <v>60569.2</v>
      </c>
      <c r="D23" s="75"/>
      <c r="E23" s="76">
        <f>D23-C23</f>
        <v>-60569.2</v>
      </c>
    </row>
    <row r="24" spans="1:5" ht="17.25" customHeight="1">
      <c r="A24" s="67" t="s">
        <v>63</v>
      </c>
      <c r="B24" s="68" t="s">
        <v>64</v>
      </c>
      <c r="C24" s="69">
        <f>C25</f>
        <v>7486.3</v>
      </c>
      <c r="D24" s="70">
        <f>D25</f>
        <v>0</v>
      </c>
      <c r="E24" s="71">
        <f t="shared" si="0"/>
        <v>-7486.3</v>
      </c>
    </row>
    <row r="25" spans="1:5" ht="17.25" customHeight="1">
      <c r="A25" s="72" t="s">
        <v>65</v>
      </c>
      <c r="B25" s="73" t="s">
        <v>66</v>
      </c>
      <c r="C25" s="74">
        <v>7486.3</v>
      </c>
      <c r="D25" s="75"/>
      <c r="E25" s="76">
        <f t="shared" si="0"/>
        <v>-7486.3</v>
      </c>
    </row>
    <row r="26" spans="1:5" ht="26.25" customHeight="1" hidden="1">
      <c r="A26" s="67" t="s">
        <v>67</v>
      </c>
      <c r="B26" s="68" t="s">
        <v>68</v>
      </c>
      <c r="C26" s="69">
        <f>C27+C28</f>
        <v>0</v>
      </c>
      <c r="D26" s="70">
        <f>D27+D28</f>
        <v>0</v>
      </c>
      <c r="E26" s="71">
        <f>D26-C26</f>
        <v>0</v>
      </c>
    </row>
    <row r="27" spans="1:5" ht="27.75" customHeight="1" hidden="1">
      <c r="A27" s="72" t="s">
        <v>69</v>
      </c>
      <c r="B27" s="73" t="s">
        <v>70</v>
      </c>
      <c r="C27" s="74"/>
      <c r="D27" s="75"/>
      <c r="E27" s="76">
        <f>D27-C27</f>
        <v>0</v>
      </c>
    </row>
    <row r="28" spans="1:5" ht="18" customHeight="1" hidden="1">
      <c r="A28" s="72" t="s">
        <v>71</v>
      </c>
      <c r="B28" s="73" t="s">
        <v>72</v>
      </c>
      <c r="C28" s="74">
        <v>0</v>
      </c>
      <c r="D28" s="75"/>
      <c r="E28" s="76">
        <f>D28-C28</f>
        <v>0</v>
      </c>
    </row>
    <row r="29" spans="1:5" ht="17.25" customHeight="1">
      <c r="A29" s="67" t="s">
        <v>73</v>
      </c>
      <c r="B29" s="68" t="s">
        <v>74</v>
      </c>
      <c r="C29" s="69">
        <f>C30+C31+C34</f>
        <v>32750</v>
      </c>
      <c r="D29" s="70">
        <f>D30+D31+D34</f>
        <v>0</v>
      </c>
      <c r="E29" s="71">
        <f t="shared" si="0"/>
        <v>-32750</v>
      </c>
    </row>
    <row r="30" spans="1:5" ht="60.75" customHeight="1">
      <c r="A30" s="72" t="s">
        <v>75</v>
      </c>
      <c r="B30" s="77" t="s">
        <v>76</v>
      </c>
      <c r="C30" s="74">
        <v>1000</v>
      </c>
      <c r="D30" s="75"/>
      <c r="E30" s="76">
        <f t="shared" si="0"/>
        <v>-1000</v>
      </c>
    </row>
    <row r="31" spans="1:5" ht="30" customHeight="1">
      <c r="A31" s="72" t="s">
        <v>77</v>
      </c>
      <c r="B31" s="78" t="s">
        <v>78</v>
      </c>
      <c r="C31" s="74">
        <v>31050</v>
      </c>
      <c r="D31" s="75"/>
      <c r="E31" s="76">
        <f t="shared" si="0"/>
        <v>-31050</v>
      </c>
    </row>
    <row r="32" spans="1:5" ht="12.75" hidden="1">
      <c r="A32" s="67" t="s">
        <v>79</v>
      </c>
      <c r="B32" s="68" t="s">
        <v>80</v>
      </c>
      <c r="C32" s="69"/>
      <c r="D32" s="75">
        <f>C32</f>
        <v>0</v>
      </c>
      <c r="E32" s="76">
        <f t="shared" si="0"/>
        <v>0</v>
      </c>
    </row>
    <row r="33" spans="1:5" ht="30.75" customHeight="1" hidden="1">
      <c r="A33" s="72" t="s">
        <v>81</v>
      </c>
      <c r="B33" s="73" t="s">
        <v>82</v>
      </c>
      <c r="C33" s="74"/>
      <c r="D33" s="75">
        <f>C33</f>
        <v>0</v>
      </c>
      <c r="E33" s="76">
        <f t="shared" si="0"/>
        <v>0</v>
      </c>
    </row>
    <row r="34" spans="1:5" ht="51" customHeight="1">
      <c r="A34" s="72" t="s">
        <v>83</v>
      </c>
      <c r="B34" s="73" t="s">
        <v>84</v>
      </c>
      <c r="C34" s="74">
        <v>700</v>
      </c>
      <c r="D34" s="75"/>
      <c r="E34" s="76">
        <f t="shared" si="0"/>
        <v>-700</v>
      </c>
    </row>
    <row r="35" spans="1:5" ht="15" customHeight="1">
      <c r="A35" s="67" t="s">
        <v>85</v>
      </c>
      <c r="B35" s="68" t="s">
        <v>86</v>
      </c>
      <c r="C35" s="69">
        <v>8800</v>
      </c>
      <c r="D35" s="70"/>
      <c r="E35" s="76">
        <f t="shared" si="0"/>
        <v>-8800</v>
      </c>
    </row>
    <row r="36" spans="1:5" ht="16.5" customHeight="1">
      <c r="A36" s="67" t="s">
        <v>87</v>
      </c>
      <c r="B36" s="68" t="s">
        <v>88</v>
      </c>
      <c r="C36" s="69">
        <f>C37</f>
        <v>22550</v>
      </c>
      <c r="D36" s="70">
        <f>D37</f>
        <v>0</v>
      </c>
      <c r="E36" s="71">
        <f t="shared" si="0"/>
        <v>-22550</v>
      </c>
    </row>
    <row r="37" spans="1:5" ht="17.25" customHeight="1">
      <c r="A37" s="72" t="s">
        <v>89</v>
      </c>
      <c r="B37" s="73" t="s">
        <v>90</v>
      </c>
      <c r="C37" s="74">
        <v>22550</v>
      </c>
      <c r="D37" s="75"/>
      <c r="E37" s="76">
        <f t="shared" si="0"/>
        <v>-22550</v>
      </c>
    </row>
    <row r="38" spans="1:5" ht="17.25" customHeight="1" thickBot="1">
      <c r="A38" s="67" t="s">
        <v>91</v>
      </c>
      <c r="B38" s="68" t="s">
        <v>92</v>
      </c>
      <c r="C38" s="79">
        <v>1372208.4</v>
      </c>
      <c r="D38" s="70">
        <f>'[1]Пр.5'!D11</f>
        <v>0</v>
      </c>
      <c r="E38" s="80">
        <f t="shared" si="0"/>
        <v>-1372208.4</v>
      </c>
    </row>
    <row r="39" spans="1:5" ht="18" thickBot="1">
      <c r="A39" s="81"/>
      <c r="B39" s="82" t="s">
        <v>93</v>
      </c>
      <c r="C39" s="83">
        <f>C11+C38</f>
        <v>2085415.0999999999</v>
      </c>
      <c r="D39" s="84" t="e">
        <f>D11+D38</f>
        <v>#REF!</v>
      </c>
      <c r="E39" s="85" t="e">
        <f t="shared" si="0"/>
        <v>#REF!</v>
      </c>
    </row>
    <row r="41" spans="4:5" ht="12.75">
      <c r="D41" s="86"/>
      <c r="E41" s="86"/>
    </row>
    <row r="42" spans="4:5" ht="12.75">
      <c r="D42" s="86"/>
      <c r="E42" s="86"/>
    </row>
  </sheetData>
  <sheetProtection/>
  <mergeCells count="5">
    <mergeCell ref="A7:C7"/>
    <mergeCell ref="B9:B10"/>
    <mergeCell ref="C9:C10"/>
    <mergeCell ref="D9:D10"/>
    <mergeCell ref="E9:E10"/>
  </mergeCells>
  <printOptions/>
  <pageMargins left="0.7086614173228347" right="0.5118110236220472" top="0.5511811023622047" bottom="0.5511811023622047" header="0.31496062992125984" footer="0.31496062992125984"/>
  <pageSetup horizontalDpi="180" verticalDpi="18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0"/>
  <sheetViews>
    <sheetView zoomScalePageLayoutView="0" workbookViewId="0" topLeftCell="A1">
      <selection activeCell="A1" sqref="A1"/>
    </sheetView>
  </sheetViews>
  <sheetFormatPr defaultColWidth="15.00390625" defaultRowHeight="15"/>
  <cols>
    <col min="1" max="1" width="70.421875" style="95" customWidth="1"/>
    <col min="2" max="2" width="13.421875" style="95" customWidth="1"/>
    <col min="3" max="3" width="16.8515625" style="95" customWidth="1"/>
    <col min="4" max="4" width="20.140625" style="98" customWidth="1"/>
    <col min="5" max="5" width="20.140625" style="99" hidden="1" customWidth="1"/>
    <col min="6" max="6" width="20.140625" style="100" hidden="1" customWidth="1"/>
    <col min="7" max="231" width="10.00390625" style="95" customWidth="1"/>
    <col min="232" max="232" width="70.421875" style="95" customWidth="1"/>
    <col min="233" max="16384" width="15.00390625" style="95" customWidth="1"/>
  </cols>
  <sheetData>
    <row r="1" spans="3:6" ht="12.75">
      <c r="C1" s="1"/>
      <c r="D1" s="388" t="s">
        <v>353</v>
      </c>
      <c r="E1" s="2" t="s">
        <v>0</v>
      </c>
      <c r="F1" s="96"/>
    </row>
    <row r="2" spans="3:6" ht="12.75">
      <c r="C2" s="1"/>
      <c r="D2" s="388" t="s">
        <v>354</v>
      </c>
      <c r="E2" s="4" t="s">
        <v>1</v>
      </c>
      <c r="F2" s="97"/>
    </row>
    <row r="3" spans="3:6" ht="12.75">
      <c r="C3" s="1"/>
      <c r="D3" s="388" t="s">
        <v>2</v>
      </c>
      <c r="E3" s="4" t="s">
        <v>2</v>
      </c>
      <c r="F3" s="97"/>
    </row>
    <row r="4" spans="3:6" ht="12.75">
      <c r="C4" s="1"/>
      <c r="D4" s="388" t="s">
        <v>355</v>
      </c>
      <c r="E4" s="4" t="s">
        <v>3</v>
      </c>
      <c r="F4" s="89"/>
    </row>
    <row r="5" spans="4:6" ht="12.75">
      <c r="D5" s="3"/>
      <c r="E5" s="4" t="s">
        <v>110</v>
      </c>
      <c r="F5" s="97"/>
    </row>
    <row r="7" spans="1:6" ht="42" customHeight="1">
      <c r="A7" s="315" t="s">
        <v>350</v>
      </c>
      <c r="B7" s="315"/>
      <c r="C7" s="315"/>
      <c r="D7" s="315"/>
      <c r="E7" s="95"/>
      <c r="F7" s="47"/>
    </row>
    <row r="8" spans="1:6" ht="17.25">
      <c r="A8" s="8"/>
      <c r="B8" s="8"/>
      <c r="C8" s="8"/>
      <c r="E8" s="95"/>
      <c r="F8" s="47"/>
    </row>
    <row r="9" spans="1:6" ht="18" thickBot="1">
      <c r="A9" s="101"/>
      <c r="B9" s="101"/>
      <c r="C9" s="101"/>
      <c r="D9" s="102"/>
      <c r="E9" s="103"/>
      <c r="F9" s="104"/>
    </row>
    <row r="10" spans="1:6" ht="24" customHeight="1" thickBot="1">
      <c r="A10" s="297" t="s">
        <v>111</v>
      </c>
      <c r="B10" s="316" t="s">
        <v>112</v>
      </c>
      <c r="C10" s="317"/>
      <c r="D10" s="318" t="s">
        <v>210</v>
      </c>
      <c r="E10" s="309" t="s">
        <v>113</v>
      </c>
      <c r="F10" s="311" t="s">
        <v>114</v>
      </c>
    </row>
    <row r="11" spans="1:6" ht="24.75" customHeight="1" thickBot="1">
      <c r="A11" s="298"/>
      <c r="B11" s="105" t="s">
        <v>115</v>
      </c>
      <c r="C11" s="106" t="s">
        <v>116</v>
      </c>
      <c r="D11" s="319"/>
      <c r="E11" s="310"/>
      <c r="F11" s="312"/>
    </row>
    <row r="12" spans="1:6" ht="15.75" thickBot="1">
      <c r="A12" s="161" t="s">
        <v>117</v>
      </c>
      <c r="B12" s="162" t="s">
        <v>118</v>
      </c>
      <c r="C12" s="286"/>
      <c r="D12" s="164">
        <f>D14+D15+D17+D18+D19+D16+D13</f>
        <v>232881.00000000003</v>
      </c>
      <c r="E12" s="111" t="e">
        <f>E14+E15+E17+E18+E19+E16+E13</f>
        <v>#REF!</v>
      </c>
      <c r="F12" s="112" t="e">
        <f>E12-D12</f>
        <v>#REF!</v>
      </c>
    </row>
    <row r="13" spans="1:6" ht="30.75">
      <c r="A13" s="287" t="s">
        <v>119</v>
      </c>
      <c r="B13" s="288"/>
      <c r="C13" s="289" t="s">
        <v>120</v>
      </c>
      <c r="D13" s="290">
        <f>'[2]Пр.15'!H13</f>
        <v>3545.4</v>
      </c>
      <c r="E13" s="294">
        <f>'[2]Пр.15'!I13</f>
        <v>0</v>
      </c>
      <c r="F13" s="113">
        <f>E13-D13</f>
        <v>-3545.4</v>
      </c>
    </row>
    <row r="14" spans="1:6" ht="45.75" customHeight="1">
      <c r="A14" s="291" t="s">
        <v>121</v>
      </c>
      <c r="B14" s="292"/>
      <c r="C14" s="137" t="s">
        <v>122</v>
      </c>
      <c r="D14" s="293">
        <v>3030</v>
      </c>
      <c r="E14" s="295">
        <f>'[2]Пр.15'!I19</f>
        <v>0</v>
      </c>
      <c r="F14" s="118">
        <f aca="true" t="shared" si="0" ref="F14:F58">E14-D14</f>
        <v>-3030</v>
      </c>
    </row>
    <row r="15" spans="1:6" ht="44.25" customHeight="1">
      <c r="A15" s="114" t="s">
        <v>123</v>
      </c>
      <c r="B15" s="115"/>
      <c r="C15" s="116" t="s">
        <v>124</v>
      </c>
      <c r="D15" s="117">
        <f>'[2]Пр.15'!H30</f>
        <v>85527.3</v>
      </c>
      <c r="E15" s="118">
        <f>'[2]Пр.15'!I30</f>
        <v>0</v>
      </c>
      <c r="F15" s="118">
        <f t="shared" si="0"/>
        <v>-85527.3</v>
      </c>
    </row>
    <row r="16" spans="1:6" ht="13.5" hidden="1">
      <c r="A16" s="119" t="s">
        <v>125</v>
      </c>
      <c r="B16" s="115"/>
      <c r="C16" s="120" t="s">
        <v>126</v>
      </c>
      <c r="D16" s="117">
        <f>'[2]Пр.15'!H77</f>
        <v>0</v>
      </c>
      <c r="E16" s="118">
        <f>'[2]Пр.15'!I77</f>
        <v>0</v>
      </c>
      <c r="F16" s="118">
        <f t="shared" si="0"/>
        <v>0</v>
      </c>
    </row>
    <row r="17" spans="1:6" ht="30" customHeight="1">
      <c r="A17" s="121" t="s">
        <v>127</v>
      </c>
      <c r="B17" s="122"/>
      <c r="C17" s="116" t="s">
        <v>128</v>
      </c>
      <c r="D17" s="117">
        <f>'[2]Пр.15'!H83</f>
        <v>25228.4</v>
      </c>
      <c r="E17" s="118">
        <f>'[2]Пр.15'!I83</f>
        <v>0</v>
      </c>
      <c r="F17" s="118">
        <f t="shared" si="0"/>
        <v>-25228.4</v>
      </c>
    </row>
    <row r="18" spans="1:6" ht="16.5" customHeight="1">
      <c r="A18" s="119" t="s">
        <v>129</v>
      </c>
      <c r="B18" s="115"/>
      <c r="C18" s="120" t="s">
        <v>130</v>
      </c>
      <c r="D18" s="117">
        <f>'[2]Пр.15'!H113</f>
        <v>30000</v>
      </c>
      <c r="E18" s="118">
        <f>'[2]Пр.15'!I113</f>
        <v>0</v>
      </c>
      <c r="F18" s="118">
        <f t="shared" si="0"/>
        <v>-30000</v>
      </c>
    </row>
    <row r="19" spans="1:6" ht="18" customHeight="1" thickBot="1">
      <c r="A19" s="123" t="s">
        <v>131</v>
      </c>
      <c r="B19" s="124"/>
      <c r="C19" s="125" t="s">
        <v>132</v>
      </c>
      <c r="D19" s="126">
        <f>'[2]Пр.15'!H119</f>
        <v>85549.90000000001</v>
      </c>
      <c r="E19" s="127" t="e">
        <f>'[2]Пр.15'!I119</f>
        <v>#REF!</v>
      </c>
      <c r="F19" s="127" t="e">
        <f t="shared" si="0"/>
        <v>#REF!</v>
      </c>
    </row>
    <row r="20" spans="1:6" ht="46.5" customHeight="1" thickBot="1">
      <c r="A20" s="128" t="s">
        <v>133</v>
      </c>
      <c r="B20" s="108" t="s">
        <v>134</v>
      </c>
      <c r="C20" s="109"/>
      <c r="D20" s="129">
        <f>D21</f>
        <v>854.8</v>
      </c>
      <c r="E20" s="112">
        <f>E21</f>
        <v>0</v>
      </c>
      <c r="F20" s="112">
        <f t="shared" si="0"/>
        <v>-854.8</v>
      </c>
    </row>
    <row r="21" spans="1:6" ht="30.75" customHeight="1" thickBot="1">
      <c r="A21" s="121" t="s">
        <v>135</v>
      </c>
      <c r="B21" s="130"/>
      <c r="C21" s="120" t="s">
        <v>136</v>
      </c>
      <c r="D21" s="117">
        <f>'[2]Пр.15'!H232</f>
        <v>854.8</v>
      </c>
      <c r="E21" s="118">
        <f>'[2]Пр.15'!I232</f>
        <v>0</v>
      </c>
      <c r="F21" s="118">
        <f t="shared" si="0"/>
        <v>-854.8</v>
      </c>
    </row>
    <row r="22" spans="1:6" ht="21.75" customHeight="1" thickBot="1">
      <c r="A22" s="131" t="s">
        <v>137</v>
      </c>
      <c r="B22" s="108" t="s">
        <v>138</v>
      </c>
      <c r="C22" s="109"/>
      <c r="D22" s="129">
        <f>D23+D27+D24+D25+D26</f>
        <v>40398.2</v>
      </c>
      <c r="E22" s="112">
        <f>E23+E27+E24+E25+E26</f>
        <v>0</v>
      </c>
      <c r="F22" s="112">
        <f t="shared" si="0"/>
        <v>-40398.2</v>
      </c>
    </row>
    <row r="23" spans="1:6" ht="13.5">
      <c r="A23" s="132" t="s">
        <v>139</v>
      </c>
      <c r="B23" s="133"/>
      <c r="C23" s="120" t="s">
        <v>140</v>
      </c>
      <c r="D23" s="117">
        <f>'[2]Пр.15'!H261</f>
        <v>10746.400000000001</v>
      </c>
      <c r="E23" s="118">
        <f>'[2]Пр.15'!I261</f>
        <v>0</v>
      </c>
      <c r="F23" s="118">
        <f t="shared" si="0"/>
        <v>-10746.400000000001</v>
      </c>
    </row>
    <row r="24" spans="1:6" ht="13.5">
      <c r="A24" s="132" t="s">
        <v>141</v>
      </c>
      <c r="B24" s="133"/>
      <c r="C24" s="134" t="s">
        <v>142</v>
      </c>
      <c r="D24" s="117">
        <f>'[2]Пр.15'!H282</f>
        <v>25020</v>
      </c>
      <c r="E24" s="118">
        <f>'[2]Пр.15'!I282</f>
        <v>0</v>
      </c>
      <c r="F24" s="118">
        <f t="shared" si="0"/>
        <v>-25020</v>
      </c>
    </row>
    <row r="25" spans="1:6" ht="13.5">
      <c r="A25" s="135" t="s">
        <v>143</v>
      </c>
      <c r="B25" s="136"/>
      <c r="C25" s="137" t="s">
        <v>144</v>
      </c>
      <c r="D25" s="138">
        <f>'[2]Пр.15'!H299</f>
        <v>150</v>
      </c>
      <c r="E25" s="139">
        <f>'[2]Пр.15'!I299</f>
        <v>0</v>
      </c>
      <c r="F25" s="139">
        <f t="shared" si="0"/>
        <v>-150</v>
      </c>
    </row>
    <row r="26" spans="1:6" ht="13.5">
      <c r="A26" s="140" t="s">
        <v>145</v>
      </c>
      <c r="B26" s="141"/>
      <c r="C26" s="141" t="s">
        <v>146</v>
      </c>
      <c r="D26" s="142">
        <f>'[2]Пр.15'!H312</f>
        <v>0</v>
      </c>
      <c r="E26" s="143">
        <f>'[2]Пр.15'!I312</f>
        <v>0</v>
      </c>
      <c r="F26" s="139">
        <f t="shared" si="0"/>
        <v>0</v>
      </c>
    </row>
    <row r="27" spans="1:6" ht="14.25" thickBot="1">
      <c r="A27" s="123" t="s">
        <v>147</v>
      </c>
      <c r="B27" s="144"/>
      <c r="C27" s="125" t="s">
        <v>148</v>
      </c>
      <c r="D27" s="126">
        <f>'[2]Пр.15'!H320</f>
        <v>4481.8</v>
      </c>
      <c r="E27" s="127">
        <f>'[2]Пр.15'!I320</f>
        <v>0</v>
      </c>
      <c r="F27" s="127">
        <f t="shared" si="0"/>
        <v>-4481.8</v>
      </c>
    </row>
    <row r="28" spans="1:6" ht="24.75" customHeight="1" thickBot="1">
      <c r="A28" s="131" t="s">
        <v>149</v>
      </c>
      <c r="B28" s="108" t="s">
        <v>150</v>
      </c>
      <c r="C28" s="109"/>
      <c r="D28" s="129">
        <f>D30+D29+D32+D31</f>
        <v>8726.3</v>
      </c>
      <c r="E28" s="112">
        <f>E30+E29+E32+E31</f>
        <v>0</v>
      </c>
      <c r="F28" s="112">
        <f t="shared" si="0"/>
        <v>-8726.3</v>
      </c>
    </row>
    <row r="29" spans="1:6" ht="13.5" hidden="1">
      <c r="A29" s="132" t="s">
        <v>151</v>
      </c>
      <c r="B29" s="133"/>
      <c r="C29" s="120" t="s">
        <v>152</v>
      </c>
      <c r="D29" s="145">
        <f>'[2]Пр.15'!H365</f>
        <v>0</v>
      </c>
      <c r="E29" s="146">
        <f>'[2]Пр.15'!I365</f>
        <v>0</v>
      </c>
      <c r="F29" s="118">
        <f t="shared" si="0"/>
        <v>0</v>
      </c>
    </row>
    <row r="30" spans="1:6" ht="13.5">
      <c r="A30" s="132" t="s">
        <v>153</v>
      </c>
      <c r="B30" s="133"/>
      <c r="C30" s="120" t="s">
        <v>154</v>
      </c>
      <c r="D30" s="117">
        <f>'[2]Пр.15'!H385</f>
        <v>5187.5</v>
      </c>
      <c r="E30" s="118">
        <f>'[2]Пр.15'!I385</f>
        <v>0</v>
      </c>
      <c r="F30" s="118">
        <f t="shared" si="0"/>
        <v>-5187.5</v>
      </c>
    </row>
    <row r="31" spans="1:6" ht="13.5">
      <c r="A31" s="132" t="s">
        <v>155</v>
      </c>
      <c r="B31" s="133"/>
      <c r="C31" s="120" t="s">
        <v>156</v>
      </c>
      <c r="D31" s="117">
        <f>'[2]Пр.15'!H407</f>
        <v>1700</v>
      </c>
      <c r="E31" s="118">
        <f>'[2]Пр.15'!I407</f>
        <v>0</v>
      </c>
      <c r="F31" s="118">
        <f t="shared" si="0"/>
        <v>-1700</v>
      </c>
    </row>
    <row r="32" spans="1:6" ht="14.25" thickBot="1">
      <c r="A32" s="123" t="s">
        <v>157</v>
      </c>
      <c r="B32" s="144"/>
      <c r="C32" s="125" t="s">
        <v>158</v>
      </c>
      <c r="D32" s="126">
        <f>'[2]Пр.15'!H422</f>
        <v>1838.8</v>
      </c>
      <c r="E32" s="127">
        <f>'[2]Пр.15'!I422</f>
        <v>0</v>
      </c>
      <c r="F32" s="127">
        <f t="shared" si="0"/>
        <v>-1838.8</v>
      </c>
    </row>
    <row r="33" spans="1:6" ht="24.75" customHeight="1" thickBot="1">
      <c r="A33" s="131" t="s">
        <v>159</v>
      </c>
      <c r="B33" s="108" t="s">
        <v>160</v>
      </c>
      <c r="C33" s="109"/>
      <c r="D33" s="129">
        <f>D34</f>
        <v>300</v>
      </c>
      <c r="E33" s="112">
        <f>E34</f>
        <v>0</v>
      </c>
      <c r="F33" s="112">
        <f t="shared" si="0"/>
        <v>-300</v>
      </c>
    </row>
    <row r="34" spans="1:6" ht="14.25" thickBot="1">
      <c r="A34" s="123" t="s">
        <v>161</v>
      </c>
      <c r="B34" s="144"/>
      <c r="C34" s="125" t="s">
        <v>162</v>
      </c>
      <c r="D34" s="126">
        <f>'[2]Пр.15'!H429</f>
        <v>300</v>
      </c>
      <c r="E34" s="127">
        <f>'[2]Пр.15'!I429</f>
        <v>0</v>
      </c>
      <c r="F34" s="127">
        <f t="shared" si="0"/>
        <v>-300</v>
      </c>
    </row>
    <row r="35" spans="1:6" ht="20.25" customHeight="1" thickBot="1">
      <c r="A35" s="107" t="s">
        <v>163</v>
      </c>
      <c r="B35" s="108" t="s">
        <v>164</v>
      </c>
      <c r="C35" s="109"/>
      <c r="D35" s="129">
        <f>D36+D37+D41+D40+D39+D38</f>
        <v>1402022.3</v>
      </c>
      <c r="E35" s="112" t="e">
        <f>E36+E37+E41+E40+E39+E38</f>
        <v>#REF!</v>
      </c>
      <c r="F35" s="112" t="e">
        <f t="shared" si="0"/>
        <v>#REF!</v>
      </c>
    </row>
    <row r="36" spans="1:6" ht="13.5">
      <c r="A36" s="147" t="s">
        <v>165</v>
      </c>
      <c r="B36" s="133"/>
      <c r="C36" s="116" t="s">
        <v>166</v>
      </c>
      <c r="D36" s="117">
        <f>'[2]Пр.15'!H435</f>
        <v>560993.6</v>
      </c>
      <c r="E36" s="118">
        <f>'[2]Пр.15'!I435</f>
        <v>0</v>
      </c>
      <c r="F36" s="118">
        <f t="shared" si="0"/>
        <v>-560993.6</v>
      </c>
    </row>
    <row r="37" spans="1:6" ht="13.5">
      <c r="A37" s="147" t="s">
        <v>167</v>
      </c>
      <c r="B37" s="133"/>
      <c r="C37" s="120" t="s">
        <v>168</v>
      </c>
      <c r="D37" s="117">
        <f>'[2]Пр.15'!H457</f>
        <v>572292.3</v>
      </c>
      <c r="E37" s="118">
        <f>'[2]Пр.15'!I457</f>
        <v>0</v>
      </c>
      <c r="F37" s="118">
        <f t="shared" si="0"/>
        <v>-572292.3</v>
      </c>
    </row>
    <row r="38" spans="1:6" ht="13.5">
      <c r="A38" s="148" t="s">
        <v>169</v>
      </c>
      <c r="B38" s="133"/>
      <c r="C38" s="120" t="s">
        <v>170</v>
      </c>
      <c r="D38" s="117">
        <f>'[2]Пр.15'!H547</f>
        <v>236695.2</v>
      </c>
      <c r="E38" s="118">
        <f>'[2]Пр.15'!I547</f>
        <v>0</v>
      </c>
      <c r="F38" s="118">
        <f t="shared" si="0"/>
        <v>-236695.2</v>
      </c>
    </row>
    <row r="39" spans="1:6" ht="13.5">
      <c r="A39" s="147" t="s">
        <v>171</v>
      </c>
      <c r="B39" s="133"/>
      <c r="C39" s="120" t="s">
        <v>172</v>
      </c>
      <c r="D39" s="117">
        <f>'[2]Пр.15'!H587</f>
        <v>240</v>
      </c>
      <c r="E39" s="118">
        <f>'[2]Пр.15'!I587</f>
        <v>0</v>
      </c>
      <c r="F39" s="118">
        <f t="shared" si="0"/>
        <v>-240</v>
      </c>
    </row>
    <row r="40" spans="1:6" ht="13.5">
      <c r="A40" s="149" t="s">
        <v>173</v>
      </c>
      <c r="B40" s="136"/>
      <c r="C40" s="120" t="s">
        <v>174</v>
      </c>
      <c r="D40" s="117">
        <f>'[2]Пр.15'!H593</f>
        <v>5976.1</v>
      </c>
      <c r="E40" s="118" t="e">
        <f>'[2]Пр.15'!I593</f>
        <v>#REF!</v>
      </c>
      <c r="F40" s="118" t="e">
        <f t="shared" si="0"/>
        <v>#REF!</v>
      </c>
    </row>
    <row r="41" spans="1:6" ht="14.25" thickBot="1">
      <c r="A41" s="150" t="s">
        <v>175</v>
      </c>
      <c r="B41" s="144"/>
      <c r="C41" s="125" t="s">
        <v>176</v>
      </c>
      <c r="D41" s="126">
        <f>'[2]Пр.15'!H639</f>
        <v>25825.1</v>
      </c>
      <c r="E41" s="127">
        <f>'[2]Пр.15'!I639</f>
        <v>0</v>
      </c>
      <c r="F41" s="127">
        <f t="shared" si="0"/>
        <v>-25825.1</v>
      </c>
    </row>
    <row r="42" spans="1:6" ht="20.25" customHeight="1" thickBot="1">
      <c r="A42" s="107" t="s">
        <v>177</v>
      </c>
      <c r="B42" s="108" t="s">
        <v>178</v>
      </c>
      <c r="C42" s="109"/>
      <c r="D42" s="129">
        <f>D43</f>
        <v>6851.200000000001</v>
      </c>
      <c r="E42" s="112">
        <f>E43</f>
        <v>0</v>
      </c>
      <c r="F42" s="112">
        <f t="shared" si="0"/>
        <v>-6851.200000000001</v>
      </c>
    </row>
    <row r="43" spans="1:6" ht="14.25" thickBot="1">
      <c r="A43" s="150" t="s">
        <v>179</v>
      </c>
      <c r="B43" s="144"/>
      <c r="C43" s="125" t="s">
        <v>180</v>
      </c>
      <c r="D43" s="126">
        <f>'[2]Пр.15'!H711</f>
        <v>6851.200000000001</v>
      </c>
      <c r="E43" s="127">
        <f>'[2]Пр.15'!I711</f>
        <v>0</v>
      </c>
      <c r="F43" s="127">
        <f t="shared" si="0"/>
        <v>-6851.200000000001</v>
      </c>
    </row>
    <row r="44" spans="1:6" ht="20.25" customHeight="1" thickBot="1">
      <c r="A44" s="107" t="s">
        <v>181</v>
      </c>
      <c r="B44" s="108" t="s">
        <v>182</v>
      </c>
      <c r="C44" s="109"/>
      <c r="D44" s="129">
        <f>D45+D46+D47+D48+D49</f>
        <v>229387.6</v>
      </c>
      <c r="E44" s="112">
        <f>E45+E46+E47+E48+E49</f>
        <v>0</v>
      </c>
      <c r="F44" s="112">
        <f t="shared" si="0"/>
        <v>-229387.6</v>
      </c>
    </row>
    <row r="45" spans="1:6" ht="15">
      <c r="A45" s="119" t="s">
        <v>183</v>
      </c>
      <c r="B45" s="151"/>
      <c r="C45" s="116" t="s">
        <v>184</v>
      </c>
      <c r="D45" s="152">
        <f>'[2]Пр.15'!H757</f>
        <v>17823</v>
      </c>
      <c r="E45" s="153">
        <f>'[2]Пр.15'!I757</f>
        <v>0</v>
      </c>
      <c r="F45" s="118">
        <f t="shared" si="0"/>
        <v>-17823</v>
      </c>
    </row>
    <row r="46" spans="1:6" ht="13.5">
      <c r="A46" s="154" t="s">
        <v>185</v>
      </c>
      <c r="B46" s="136"/>
      <c r="C46" s="137" t="s">
        <v>186</v>
      </c>
      <c r="D46" s="155">
        <f>'[2]Пр.15'!H763</f>
        <v>49746.9</v>
      </c>
      <c r="E46" s="156">
        <f>'[2]Пр.15'!I763</f>
        <v>0</v>
      </c>
      <c r="F46" s="139">
        <f t="shared" si="0"/>
        <v>-49746.9</v>
      </c>
    </row>
    <row r="47" spans="1:6" ht="13.5">
      <c r="A47" s="154" t="s">
        <v>187</v>
      </c>
      <c r="B47" s="136"/>
      <c r="C47" s="137" t="s">
        <v>188</v>
      </c>
      <c r="D47" s="155">
        <f>'[2]Пр.15'!H786</f>
        <v>48998.100000000006</v>
      </c>
      <c r="E47" s="156">
        <f>'[2]Пр.15'!I786</f>
        <v>0</v>
      </c>
      <c r="F47" s="139">
        <f t="shared" si="0"/>
        <v>-48998.100000000006</v>
      </c>
    </row>
    <row r="48" spans="1:6" ht="13.5">
      <c r="A48" s="157" t="s">
        <v>189</v>
      </c>
      <c r="B48" s="136"/>
      <c r="C48" s="137" t="s">
        <v>190</v>
      </c>
      <c r="D48" s="155">
        <f>'[2]Пр.15'!H870</f>
        <v>90341.4</v>
      </c>
      <c r="E48" s="156">
        <f>'[2]Пр.15'!I870</f>
        <v>0</v>
      </c>
      <c r="F48" s="139">
        <f t="shared" si="0"/>
        <v>-90341.4</v>
      </c>
    </row>
    <row r="49" spans="1:6" ht="14.25" thickBot="1">
      <c r="A49" s="150" t="s">
        <v>191</v>
      </c>
      <c r="B49" s="158"/>
      <c r="C49" s="125" t="s">
        <v>192</v>
      </c>
      <c r="D49" s="159">
        <f>'[2]Пр.15'!H894</f>
        <v>22478.2</v>
      </c>
      <c r="E49" s="160">
        <f>'[2]Пр.15'!I894</f>
        <v>0</v>
      </c>
      <c r="F49" s="127">
        <f t="shared" si="0"/>
        <v>-22478.2</v>
      </c>
    </row>
    <row r="50" spans="1:6" ht="15">
      <c r="A50" s="161" t="s">
        <v>193</v>
      </c>
      <c r="B50" s="162" t="s">
        <v>194</v>
      </c>
      <c r="C50" s="163"/>
      <c r="D50" s="164">
        <f>D51+D52</f>
        <v>6454.1</v>
      </c>
      <c r="E50" s="165">
        <f>E51+E52</f>
        <v>0</v>
      </c>
      <c r="F50" s="166">
        <f t="shared" si="0"/>
        <v>-6454.1</v>
      </c>
    </row>
    <row r="51" spans="1:6" ht="13.5">
      <c r="A51" s="167" t="s">
        <v>195</v>
      </c>
      <c r="B51" s="141"/>
      <c r="C51" s="141" t="s">
        <v>196</v>
      </c>
      <c r="D51" s="142">
        <f>'[2]Пр.15'!H909</f>
        <v>3778.8</v>
      </c>
      <c r="E51" s="143">
        <f>'[2]Пр.15'!I909</f>
        <v>0</v>
      </c>
      <c r="F51" s="143">
        <f t="shared" si="0"/>
        <v>-3778.8</v>
      </c>
    </row>
    <row r="52" spans="1:6" ht="14.25" thickBot="1">
      <c r="A52" s="150" t="s">
        <v>197</v>
      </c>
      <c r="B52" s="144"/>
      <c r="C52" s="125" t="s">
        <v>198</v>
      </c>
      <c r="D52" s="126">
        <f>'[2]Пр.15'!H940</f>
        <v>2675.3</v>
      </c>
      <c r="E52" s="127">
        <f>'[2]Пр.15'!I940</f>
        <v>0</v>
      </c>
      <c r="F52" s="127">
        <f t="shared" si="0"/>
        <v>-2675.3</v>
      </c>
    </row>
    <row r="53" spans="1:6" ht="15.75" thickBot="1">
      <c r="A53" s="107" t="s">
        <v>199</v>
      </c>
      <c r="B53" s="108" t="s">
        <v>200</v>
      </c>
      <c r="C53" s="168"/>
      <c r="D53" s="110">
        <f>D54</f>
        <v>276.4</v>
      </c>
      <c r="E53" s="111">
        <f>E54</f>
        <v>0</v>
      </c>
      <c r="F53" s="112">
        <f t="shared" si="0"/>
        <v>-276.4</v>
      </c>
    </row>
    <row r="54" spans="1:6" ht="14.25" thickBot="1">
      <c r="A54" s="169" t="s">
        <v>201</v>
      </c>
      <c r="B54" s="144"/>
      <c r="C54" s="125" t="s">
        <v>202</v>
      </c>
      <c r="D54" s="126">
        <f>'[2]Пр.15'!H947</f>
        <v>276.4</v>
      </c>
      <c r="E54" s="127">
        <f>'[2]Пр.15'!I947</f>
        <v>0</v>
      </c>
      <c r="F54" s="127">
        <f t="shared" si="0"/>
        <v>-276.4</v>
      </c>
    </row>
    <row r="55" spans="1:6" ht="31.5" thickBot="1">
      <c r="A55" s="170" t="s">
        <v>203</v>
      </c>
      <c r="B55" s="108" t="s">
        <v>204</v>
      </c>
      <c r="C55" s="168"/>
      <c r="D55" s="110">
        <f>D56+D57</f>
        <v>188361.59999999998</v>
      </c>
      <c r="E55" s="111">
        <f>E56+E57</f>
        <v>0</v>
      </c>
      <c r="F55" s="112">
        <f t="shared" si="0"/>
        <v>-188361.59999999998</v>
      </c>
    </row>
    <row r="56" spans="1:6" ht="27">
      <c r="A56" s="171" t="s">
        <v>205</v>
      </c>
      <c r="B56" s="172"/>
      <c r="C56" s="173" t="s">
        <v>206</v>
      </c>
      <c r="D56" s="174">
        <f>'[2]Пр.15'!H954</f>
        <v>178361.59999999998</v>
      </c>
      <c r="E56" s="175">
        <f>'[2]Пр.15'!I954</f>
        <v>0</v>
      </c>
      <c r="F56" s="176">
        <f t="shared" si="0"/>
        <v>-178361.59999999998</v>
      </c>
    </row>
    <row r="57" spans="1:6" ht="20.25" customHeight="1" thickBot="1">
      <c r="A57" s="169" t="s">
        <v>207</v>
      </c>
      <c r="B57" s="144"/>
      <c r="C57" s="125" t="s">
        <v>208</v>
      </c>
      <c r="D57" s="126">
        <f>'[2]Пр.15'!H962</f>
        <v>10000</v>
      </c>
      <c r="E57" s="127">
        <f>'[2]Пр.15'!I962</f>
        <v>0</v>
      </c>
      <c r="F57" s="127">
        <f t="shared" si="0"/>
        <v>-10000</v>
      </c>
    </row>
    <row r="58" spans="1:6" ht="18" thickBot="1">
      <c r="A58" s="313" t="s">
        <v>209</v>
      </c>
      <c r="B58" s="314"/>
      <c r="C58" s="314"/>
      <c r="D58" s="177">
        <f>D55+D53+D50+D44+D42+D35+D28+D22+D20+D12+D33</f>
        <v>2116513.5</v>
      </c>
      <c r="E58" s="178" t="e">
        <f>E55+E53+E50+E44+E42+E35+E28+E22+E20+E12+E33</f>
        <v>#REF!</v>
      </c>
      <c r="F58" s="179" t="e">
        <f t="shared" si="0"/>
        <v>#REF!</v>
      </c>
    </row>
    <row r="59" spans="2:3" ht="12.75">
      <c r="B59" s="180"/>
      <c r="C59" s="180"/>
    </row>
    <row r="60" spans="4:6" ht="13.5">
      <c r="D60" s="181"/>
      <c r="E60" s="182"/>
      <c r="F60" s="182"/>
    </row>
  </sheetData>
  <sheetProtection/>
  <mergeCells count="7">
    <mergeCell ref="E10:E11"/>
    <mergeCell ref="F10:F11"/>
    <mergeCell ref="A58:C58"/>
    <mergeCell ref="A7:D7"/>
    <mergeCell ref="A10:A11"/>
    <mergeCell ref="B10:C10"/>
    <mergeCell ref="D10:D11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73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3.8515625" style="189" customWidth="1"/>
    <col min="2" max="2" width="49.28125" style="190" customWidth="1"/>
    <col min="3" max="3" width="8.28125" style="190" hidden="1" customWidth="1"/>
    <col min="4" max="4" width="7.421875" style="190" customWidth="1"/>
    <col min="5" max="5" width="12.28125" style="193" customWidth="1"/>
    <col min="6" max="8" width="11.28125" style="193" customWidth="1"/>
    <col min="9" max="9" width="40.57421875" style="193" customWidth="1"/>
    <col min="10" max="10" width="52.7109375" style="190" customWidth="1"/>
    <col min="11" max="16384" width="10.140625" style="190" customWidth="1"/>
  </cols>
  <sheetData>
    <row r="1" spans="1:10" s="188" customFormat="1" ht="15">
      <c r="A1" s="184"/>
      <c r="B1" s="185"/>
      <c r="C1" s="185"/>
      <c r="D1" s="185"/>
      <c r="E1" s="186"/>
      <c r="F1" s="186"/>
      <c r="G1" s="186"/>
      <c r="H1" s="186"/>
      <c r="I1" s="1"/>
      <c r="J1" s="388" t="s">
        <v>353</v>
      </c>
    </row>
    <row r="2" spans="1:10" s="188" customFormat="1" ht="15">
      <c r="A2" s="184"/>
      <c r="B2" s="185"/>
      <c r="C2" s="185"/>
      <c r="D2" s="185"/>
      <c r="E2" s="186"/>
      <c r="F2" s="186"/>
      <c r="G2" s="186"/>
      <c r="H2" s="186"/>
      <c r="I2" s="1"/>
      <c r="J2" s="388" t="s">
        <v>354</v>
      </c>
    </row>
    <row r="3" spans="1:10" s="188" customFormat="1" ht="15">
      <c r="A3" s="184"/>
      <c r="B3" s="185"/>
      <c r="C3" s="185"/>
      <c r="D3" s="185"/>
      <c r="E3" s="186"/>
      <c r="F3" s="186"/>
      <c r="G3" s="186"/>
      <c r="H3" s="186"/>
      <c r="I3" s="1"/>
      <c r="J3" s="388" t="s">
        <v>2</v>
      </c>
    </row>
    <row r="4" spans="1:10" s="188" customFormat="1" ht="15">
      <c r="A4" s="184"/>
      <c r="B4" s="185"/>
      <c r="C4" s="185"/>
      <c r="D4" s="185"/>
      <c r="E4" s="186"/>
      <c r="F4" s="186"/>
      <c r="G4" s="186"/>
      <c r="H4" s="186"/>
      <c r="I4" s="1"/>
      <c r="J4" s="388" t="s">
        <v>355</v>
      </c>
    </row>
    <row r="5" spans="1:10" s="188" customFormat="1" ht="15">
      <c r="A5" s="184"/>
      <c r="B5" s="185"/>
      <c r="C5" s="185"/>
      <c r="D5" s="185"/>
      <c r="E5" s="186"/>
      <c r="F5" s="186"/>
      <c r="G5" s="186"/>
      <c r="H5" s="186"/>
      <c r="I5" s="186"/>
      <c r="J5" s="187"/>
    </row>
    <row r="6" spans="3:10" ht="15">
      <c r="C6" s="191"/>
      <c r="D6" s="191"/>
      <c r="E6" s="192"/>
      <c r="F6" s="192"/>
      <c r="G6" s="192"/>
      <c r="H6" s="192"/>
      <c r="I6" s="192"/>
      <c r="J6" s="191"/>
    </row>
    <row r="7" spans="1:10" ht="15">
      <c r="A7" s="331" t="s">
        <v>212</v>
      </c>
      <c r="B7" s="331"/>
      <c r="C7" s="331"/>
      <c r="D7" s="331"/>
      <c r="E7" s="331"/>
      <c r="F7" s="331"/>
      <c r="G7" s="331"/>
      <c r="H7" s="331"/>
      <c r="I7" s="331"/>
      <c r="J7" s="331"/>
    </row>
    <row r="9" spans="1:10" ht="15">
      <c r="A9" s="194"/>
      <c r="B9" s="195"/>
      <c r="C9" s="195"/>
      <c r="D9" s="195"/>
      <c r="E9" s="196"/>
      <c r="F9" s="197"/>
      <c r="G9" s="197"/>
      <c r="H9" s="197"/>
      <c r="I9" s="197"/>
      <c r="J9" s="198" t="s">
        <v>213</v>
      </c>
    </row>
    <row r="10" spans="1:10" ht="15">
      <c r="A10" s="332" t="s">
        <v>94</v>
      </c>
      <c r="B10" s="332" t="s">
        <v>214</v>
      </c>
      <c r="C10" s="332" t="s">
        <v>347</v>
      </c>
      <c r="D10" s="333" t="s">
        <v>215</v>
      </c>
      <c r="E10" s="335" t="s">
        <v>216</v>
      </c>
      <c r="F10" s="336" t="s">
        <v>217</v>
      </c>
      <c r="G10" s="338" t="s">
        <v>218</v>
      </c>
      <c r="H10" s="339"/>
      <c r="I10" s="340" t="s">
        <v>219</v>
      </c>
      <c r="J10" s="341"/>
    </row>
    <row r="11" spans="1:10" ht="27">
      <c r="A11" s="332"/>
      <c r="B11" s="332"/>
      <c r="C11" s="332"/>
      <c r="D11" s="334"/>
      <c r="E11" s="335"/>
      <c r="F11" s="337"/>
      <c r="G11" s="199" t="s">
        <v>220</v>
      </c>
      <c r="H11" s="199" t="s">
        <v>221</v>
      </c>
      <c r="I11" s="342"/>
      <c r="J11" s="343"/>
    </row>
    <row r="12" spans="1:10" ht="15">
      <c r="A12" s="320"/>
      <c r="B12" s="320"/>
      <c r="C12" s="320"/>
      <c r="D12" s="320"/>
      <c r="E12" s="320"/>
      <c r="F12" s="320"/>
      <c r="G12" s="320"/>
      <c r="H12" s="320"/>
      <c r="I12" s="320"/>
      <c r="J12" s="320"/>
    </row>
    <row r="13" spans="1:10" ht="15">
      <c r="A13" s="321" t="s">
        <v>222</v>
      </c>
      <c r="B13" s="322"/>
      <c r="C13" s="322"/>
      <c r="D13" s="322"/>
      <c r="E13" s="322"/>
      <c r="F13" s="322"/>
      <c r="G13" s="322"/>
      <c r="H13" s="322"/>
      <c r="I13" s="322"/>
      <c r="J13" s="323"/>
    </row>
    <row r="14" spans="1:10" ht="15">
      <c r="A14" s="324" t="s">
        <v>223</v>
      </c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30.75" customHeight="1">
      <c r="A15" s="200">
        <v>1</v>
      </c>
      <c r="B15" s="201" t="s">
        <v>224</v>
      </c>
      <c r="C15" s="202" t="s">
        <v>225</v>
      </c>
      <c r="D15" s="203">
        <v>2017</v>
      </c>
      <c r="E15" s="202">
        <v>1000</v>
      </c>
      <c r="F15" s="204">
        <v>500</v>
      </c>
      <c r="G15" s="204">
        <v>500</v>
      </c>
      <c r="H15" s="204"/>
      <c r="I15" s="327" t="s">
        <v>226</v>
      </c>
      <c r="J15" s="328"/>
    </row>
    <row r="16" spans="1:10" ht="26.25">
      <c r="A16" s="205">
        <v>2</v>
      </c>
      <c r="B16" s="206" t="s">
        <v>227</v>
      </c>
      <c r="C16" s="207" t="s">
        <v>225</v>
      </c>
      <c r="D16" s="207">
        <v>2017</v>
      </c>
      <c r="E16" s="208">
        <v>2500</v>
      </c>
      <c r="F16" s="209">
        <v>1000</v>
      </c>
      <c r="G16" s="209">
        <v>1000</v>
      </c>
      <c r="H16" s="209"/>
      <c r="I16" s="329" t="s">
        <v>228</v>
      </c>
      <c r="J16" s="330"/>
    </row>
    <row r="17" spans="1:10" ht="15">
      <c r="A17" s="205">
        <v>3</v>
      </c>
      <c r="B17" s="206" t="s">
        <v>229</v>
      </c>
      <c r="C17" s="207" t="s">
        <v>225</v>
      </c>
      <c r="D17" s="207">
        <v>2017</v>
      </c>
      <c r="E17" s="208">
        <v>700</v>
      </c>
      <c r="F17" s="209"/>
      <c r="G17" s="209"/>
      <c r="H17" s="209"/>
      <c r="I17" s="329" t="s">
        <v>230</v>
      </c>
      <c r="J17" s="330"/>
    </row>
    <row r="18" spans="1:10" ht="15">
      <c r="A18" s="344">
        <v>4</v>
      </c>
      <c r="B18" s="346" t="s">
        <v>231</v>
      </c>
      <c r="C18" s="348" t="s">
        <v>225</v>
      </c>
      <c r="D18" s="348">
        <v>2017</v>
      </c>
      <c r="E18" s="208">
        <v>1800</v>
      </c>
      <c r="F18" s="209">
        <v>1000</v>
      </c>
      <c r="G18" s="209">
        <v>1000</v>
      </c>
      <c r="H18" s="209"/>
      <c r="I18" s="329" t="s">
        <v>228</v>
      </c>
      <c r="J18" s="330"/>
    </row>
    <row r="19" spans="1:10" ht="15">
      <c r="A19" s="345"/>
      <c r="B19" s="347"/>
      <c r="C19" s="349"/>
      <c r="D19" s="349"/>
      <c r="E19" s="208">
        <v>1000</v>
      </c>
      <c r="F19" s="209">
        <v>500</v>
      </c>
      <c r="G19" s="209">
        <v>500</v>
      </c>
      <c r="H19" s="209"/>
      <c r="I19" s="329" t="s">
        <v>232</v>
      </c>
      <c r="J19" s="330"/>
    </row>
    <row r="20" spans="1:10" ht="39">
      <c r="A20" s="205">
        <v>5</v>
      </c>
      <c r="B20" s="206" t="s">
        <v>233</v>
      </c>
      <c r="C20" s="207" t="s">
        <v>225</v>
      </c>
      <c r="D20" s="207">
        <v>2017</v>
      </c>
      <c r="E20" s="208">
        <v>200</v>
      </c>
      <c r="F20" s="209"/>
      <c r="G20" s="209"/>
      <c r="H20" s="209"/>
      <c r="I20" s="329" t="s">
        <v>234</v>
      </c>
      <c r="J20" s="330"/>
    </row>
    <row r="21" spans="1:10" ht="15">
      <c r="A21" s="205">
        <v>6</v>
      </c>
      <c r="B21" s="206" t="s">
        <v>235</v>
      </c>
      <c r="C21" s="207" t="s">
        <v>225</v>
      </c>
      <c r="D21" s="207">
        <v>2017</v>
      </c>
      <c r="E21" s="208">
        <v>700</v>
      </c>
      <c r="F21" s="209">
        <v>500</v>
      </c>
      <c r="G21" s="209">
        <v>500</v>
      </c>
      <c r="H21" s="209"/>
      <c r="I21" s="329" t="s">
        <v>236</v>
      </c>
      <c r="J21" s="330"/>
    </row>
    <row r="22" spans="1:10" ht="15">
      <c r="A22" s="205">
        <v>7</v>
      </c>
      <c r="B22" s="206" t="s">
        <v>237</v>
      </c>
      <c r="C22" s="207" t="s">
        <v>225</v>
      </c>
      <c r="D22" s="207">
        <v>2017</v>
      </c>
      <c r="E22" s="208">
        <v>1500</v>
      </c>
      <c r="F22" s="209">
        <v>1200</v>
      </c>
      <c r="G22" s="209">
        <v>1200</v>
      </c>
      <c r="H22" s="209"/>
      <c r="I22" s="329" t="s">
        <v>238</v>
      </c>
      <c r="J22" s="330"/>
    </row>
    <row r="23" spans="1:10" ht="15">
      <c r="A23" s="205">
        <v>8</v>
      </c>
      <c r="B23" s="206" t="s">
        <v>239</v>
      </c>
      <c r="C23" s="207" t="s">
        <v>240</v>
      </c>
      <c r="D23" s="207">
        <v>2017</v>
      </c>
      <c r="E23" s="208">
        <v>1500</v>
      </c>
      <c r="F23" s="209">
        <v>1200</v>
      </c>
      <c r="G23" s="209">
        <v>1200</v>
      </c>
      <c r="H23" s="209"/>
      <c r="I23" s="329" t="s">
        <v>241</v>
      </c>
      <c r="J23" s="330"/>
    </row>
    <row r="24" spans="1:10" ht="15">
      <c r="A24" s="205">
        <v>9</v>
      </c>
      <c r="B24" s="206" t="s">
        <v>343</v>
      </c>
      <c r="C24" s="207" t="s">
        <v>225</v>
      </c>
      <c r="D24" s="207">
        <v>2017</v>
      </c>
      <c r="E24" s="208">
        <v>300</v>
      </c>
      <c r="F24" s="209"/>
      <c r="G24" s="209"/>
      <c r="H24" s="209"/>
      <c r="I24" s="329" t="s">
        <v>242</v>
      </c>
      <c r="J24" s="330"/>
    </row>
    <row r="25" spans="1:10" ht="15">
      <c r="A25" s="205">
        <v>10</v>
      </c>
      <c r="B25" s="206" t="s">
        <v>243</v>
      </c>
      <c r="C25" s="207" t="s">
        <v>225</v>
      </c>
      <c r="D25" s="207">
        <v>2017</v>
      </c>
      <c r="E25" s="208">
        <v>500</v>
      </c>
      <c r="F25" s="209"/>
      <c r="G25" s="209"/>
      <c r="H25" s="209"/>
      <c r="I25" s="329" t="s">
        <v>244</v>
      </c>
      <c r="J25" s="330"/>
    </row>
    <row r="26" spans="1:10" ht="15">
      <c r="A26" s="205"/>
      <c r="B26" s="210" t="s">
        <v>245</v>
      </c>
      <c r="C26" s="211"/>
      <c r="D26" s="211"/>
      <c r="E26" s="212">
        <f>SUM(E15:E25)</f>
        <v>11700</v>
      </c>
      <c r="F26" s="213">
        <f>F15+F16+F17+F18+F19+F20+F21+F22+F23+F24+F25</f>
        <v>5900</v>
      </c>
      <c r="G26" s="213">
        <f>G15+G16+G17+G18+G19+G20+G21+G22+G23+G24+G25</f>
        <v>5900</v>
      </c>
      <c r="H26" s="213">
        <f>H15+H16+H17+H18+H19+H20+H21+H22+H23+H24+H25</f>
        <v>0</v>
      </c>
      <c r="I26" s="350"/>
      <c r="J26" s="351"/>
    </row>
    <row r="27" spans="1:10" ht="15">
      <c r="A27" s="352" t="s">
        <v>246</v>
      </c>
      <c r="B27" s="353"/>
      <c r="C27" s="353"/>
      <c r="D27" s="353"/>
      <c r="E27" s="353"/>
      <c r="F27" s="353"/>
      <c r="G27" s="353"/>
      <c r="H27" s="353"/>
      <c r="I27" s="353"/>
      <c r="J27" s="354"/>
    </row>
    <row r="28" spans="1:10" ht="26.25">
      <c r="A28" s="205">
        <v>11</v>
      </c>
      <c r="B28" s="206" t="s">
        <v>335</v>
      </c>
      <c r="C28" s="207" t="s">
        <v>247</v>
      </c>
      <c r="D28" s="207">
        <v>2017</v>
      </c>
      <c r="E28" s="208">
        <v>5000</v>
      </c>
      <c r="F28" s="209">
        <v>5000</v>
      </c>
      <c r="G28" s="209">
        <v>5000</v>
      </c>
      <c r="H28" s="209"/>
      <c r="I28" s="329" t="s">
        <v>348</v>
      </c>
      <c r="J28" s="330"/>
    </row>
    <row r="29" spans="1:10" ht="26.25">
      <c r="A29" s="205">
        <v>12</v>
      </c>
      <c r="B29" s="206" t="s">
        <v>341</v>
      </c>
      <c r="C29" s="207" t="s">
        <v>247</v>
      </c>
      <c r="D29" s="207">
        <v>2017</v>
      </c>
      <c r="E29" s="208">
        <v>1500</v>
      </c>
      <c r="F29" s="209">
        <v>1500</v>
      </c>
      <c r="G29" s="209">
        <v>1500</v>
      </c>
      <c r="H29" s="209"/>
      <c r="I29" s="329" t="s">
        <v>228</v>
      </c>
      <c r="J29" s="330"/>
    </row>
    <row r="30" spans="1:10" ht="26.25">
      <c r="A30" s="205">
        <v>13</v>
      </c>
      <c r="B30" s="206" t="s">
        <v>248</v>
      </c>
      <c r="C30" s="207" t="s">
        <v>247</v>
      </c>
      <c r="D30" s="207">
        <v>2017</v>
      </c>
      <c r="E30" s="208">
        <v>6000</v>
      </c>
      <c r="F30" s="209">
        <v>6000</v>
      </c>
      <c r="G30" s="209">
        <v>6000</v>
      </c>
      <c r="H30" s="209"/>
      <c r="I30" s="329" t="s">
        <v>249</v>
      </c>
      <c r="J30" s="330"/>
    </row>
    <row r="31" spans="1:10" ht="26.25">
      <c r="A31" s="205">
        <v>14</v>
      </c>
      <c r="B31" s="206" t="s">
        <v>250</v>
      </c>
      <c r="C31" s="207" t="s">
        <v>247</v>
      </c>
      <c r="D31" s="207">
        <v>2017</v>
      </c>
      <c r="E31" s="208">
        <v>200</v>
      </c>
      <c r="F31" s="209">
        <v>200</v>
      </c>
      <c r="G31" s="209">
        <v>200</v>
      </c>
      <c r="H31" s="209"/>
      <c r="I31" s="329" t="s">
        <v>234</v>
      </c>
      <c r="J31" s="330"/>
    </row>
    <row r="32" spans="1:10" ht="15">
      <c r="A32" s="357">
        <v>15</v>
      </c>
      <c r="B32" s="359" t="s">
        <v>251</v>
      </c>
      <c r="C32" s="361" t="s">
        <v>247</v>
      </c>
      <c r="D32" s="348">
        <v>2017</v>
      </c>
      <c r="E32" s="208">
        <v>1000</v>
      </c>
      <c r="F32" s="209"/>
      <c r="G32" s="209"/>
      <c r="H32" s="209"/>
      <c r="I32" s="329" t="s">
        <v>252</v>
      </c>
      <c r="J32" s="330"/>
    </row>
    <row r="33" spans="1:10" ht="15">
      <c r="A33" s="358"/>
      <c r="B33" s="360"/>
      <c r="C33" s="362"/>
      <c r="D33" s="349"/>
      <c r="E33" s="208">
        <v>1500</v>
      </c>
      <c r="F33" s="209">
        <v>1500</v>
      </c>
      <c r="G33" s="209">
        <v>1500</v>
      </c>
      <c r="H33" s="209"/>
      <c r="I33" s="329" t="s">
        <v>253</v>
      </c>
      <c r="J33" s="330"/>
    </row>
    <row r="34" spans="1:10" ht="15">
      <c r="A34" s="205">
        <v>16</v>
      </c>
      <c r="B34" s="206" t="s">
        <v>254</v>
      </c>
      <c r="C34" s="207" t="s">
        <v>255</v>
      </c>
      <c r="D34" s="207">
        <v>2017</v>
      </c>
      <c r="E34" s="208">
        <v>300</v>
      </c>
      <c r="F34" s="209"/>
      <c r="G34" s="209"/>
      <c r="H34" s="209"/>
      <c r="I34" s="329" t="s">
        <v>256</v>
      </c>
      <c r="J34" s="330"/>
    </row>
    <row r="35" spans="1:10" ht="26.25">
      <c r="A35" s="205">
        <v>17</v>
      </c>
      <c r="B35" s="206" t="s">
        <v>257</v>
      </c>
      <c r="C35" s="207" t="s">
        <v>247</v>
      </c>
      <c r="D35" s="207">
        <v>2017</v>
      </c>
      <c r="E35" s="208">
        <v>1000</v>
      </c>
      <c r="F35" s="209">
        <v>500</v>
      </c>
      <c r="G35" s="209">
        <v>500</v>
      </c>
      <c r="H35" s="209"/>
      <c r="I35" s="329" t="s">
        <v>258</v>
      </c>
      <c r="J35" s="330"/>
    </row>
    <row r="36" spans="1:10" ht="26.25">
      <c r="A36" s="285">
        <v>18</v>
      </c>
      <c r="B36" s="284" t="s">
        <v>259</v>
      </c>
      <c r="C36" s="207" t="s">
        <v>247</v>
      </c>
      <c r="D36" s="207">
        <v>2017</v>
      </c>
      <c r="E36" s="208">
        <v>1500</v>
      </c>
      <c r="F36" s="209">
        <v>1000</v>
      </c>
      <c r="G36" s="209">
        <v>1000</v>
      </c>
      <c r="H36" s="209"/>
      <c r="I36" s="329" t="s">
        <v>260</v>
      </c>
      <c r="J36" s="330"/>
    </row>
    <row r="37" spans="1:10" ht="26.25">
      <c r="A37" s="205">
        <v>19</v>
      </c>
      <c r="B37" s="206" t="s">
        <v>261</v>
      </c>
      <c r="C37" s="207" t="s">
        <v>247</v>
      </c>
      <c r="D37" s="207">
        <v>2017</v>
      </c>
      <c r="E37" s="208">
        <v>2000</v>
      </c>
      <c r="F37" s="209"/>
      <c r="G37" s="209"/>
      <c r="H37" s="209"/>
      <c r="I37" s="329" t="s">
        <v>260</v>
      </c>
      <c r="J37" s="330"/>
    </row>
    <row r="38" spans="1:10" ht="26.25">
      <c r="A38" s="205">
        <v>20</v>
      </c>
      <c r="B38" s="206" t="s">
        <v>262</v>
      </c>
      <c r="C38" s="207" t="s">
        <v>247</v>
      </c>
      <c r="D38" s="207">
        <v>2017</v>
      </c>
      <c r="E38" s="208">
        <v>1200</v>
      </c>
      <c r="F38" s="209">
        <v>700</v>
      </c>
      <c r="G38" s="209">
        <v>700</v>
      </c>
      <c r="H38" s="209"/>
      <c r="I38" s="329" t="s">
        <v>263</v>
      </c>
      <c r="J38" s="330"/>
    </row>
    <row r="39" spans="1:10" ht="15">
      <c r="A39" s="205">
        <v>21</v>
      </c>
      <c r="B39" s="206" t="s">
        <v>264</v>
      </c>
      <c r="C39" s="207" t="s">
        <v>247</v>
      </c>
      <c r="D39" s="207">
        <v>2017</v>
      </c>
      <c r="E39" s="208">
        <v>500</v>
      </c>
      <c r="F39" s="209"/>
      <c r="G39" s="209"/>
      <c r="H39" s="209"/>
      <c r="I39" s="329" t="s">
        <v>265</v>
      </c>
      <c r="J39" s="330"/>
    </row>
    <row r="40" spans="1:10" ht="15">
      <c r="A40" s="205"/>
      <c r="B40" s="210" t="s">
        <v>266</v>
      </c>
      <c r="C40" s="211"/>
      <c r="D40" s="211"/>
      <c r="E40" s="212">
        <f>SUM(E28:E39)</f>
        <v>21700</v>
      </c>
      <c r="F40" s="213">
        <f>F28+F29+F30+F31+F33+F34+F35+F36+F37+F38+F39+F32</f>
        <v>16400</v>
      </c>
      <c r="G40" s="213">
        <f>G28+G29+G30+G31+G33+G34+G35+G36+G37+G38+G39+G32</f>
        <v>16400</v>
      </c>
      <c r="H40" s="213">
        <f>H28+H29+H30+H31+H33+H34+H35+H36+H37+H38+H39+H32</f>
        <v>0</v>
      </c>
      <c r="I40" s="350"/>
      <c r="J40" s="351"/>
    </row>
    <row r="41" spans="1:10" ht="15">
      <c r="A41" s="352" t="s">
        <v>267</v>
      </c>
      <c r="B41" s="353"/>
      <c r="C41" s="353"/>
      <c r="D41" s="353"/>
      <c r="E41" s="353"/>
      <c r="F41" s="353"/>
      <c r="G41" s="353"/>
      <c r="H41" s="353"/>
      <c r="I41" s="353"/>
      <c r="J41" s="354"/>
    </row>
    <row r="42" spans="1:10" ht="26.25">
      <c r="A42" s="205">
        <v>22</v>
      </c>
      <c r="B42" s="205" t="s">
        <v>342</v>
      </c>
      <c r="C42" s="214" t="s">
        <v>255</v>
      </c>
      <c r="D42" s="214">
        <v>2017</v>
      </c>
      <c r="E42" s="214">
        <v>1500</v>
      </c>
      <c r="F42" s="215">
        <v>1500</v>
      </c>
      <c r="G42" s="215">
        <v>1500</v>
      </c>
      <c r="H42" s="215"/>
      <c r="I42" s="329" t="s">
        <v>268</v>
      </c>
      <c r="J42" s="330"/>
    </row>
    <row r="43" spans="1:10" ht="26.25">
      <c r="A43" s="205">
        <v>23</v>
      </c>
      <c r="B43" s="216" t="s">
        <v>269</v>
      </c>
      <c r="C43" s="207" t="s">
        <v>247</v>
      </c>
      <c r="D43" s="207">
        <v>2017</v>
      </c>
      <c r="E43" s="217">
        <v>500</v>
      </c>
      <c r="F43" s="218"/>
      <c r="G43" s="218"/>
      <c r="H43" s="218"/>
      <c r="I43" s="355" t="s">
        <v>270</v>
      </c>
      <c r="J43" s="356"/>
    </row>
    <row r="44" spans="1:10" ht="15">
      <c r="A44" s="205"/>
      <c r="B44" s="219" t="s">
        <v>266</v>
      </c>
      <c r="C44" s="207"/>
      <c r="D44" s="207"/>
      <c r="E44" s="220">
        <v>2000</v>
      </c>
      <c r="F44" s="221">
        <f>F42+F43</f>
        <v>1500</v>
      </c>
      <c r="G44" s="221">
        <f>G42+G43</f>
        <v>1500</v>
      </c>
      <c r="H44" s="221">
        <f>H42+H43</f>
        <v>0</v>
      </c>
      <c r="I44" s="367"/>
      <c r="J44" s="368"/>
    </row>
    <row r="45" spans="1:10" ht="15">
      <c r="A45" s="222"/>
      <c r="B45" s="223" t="s">
        <v>271</v>
      </c>
      <c r="C45" s="224"/>
      <c r="D45" s="224"/>
      <c r="E45" s="225">
        <f>E44+E40+E26</f>
        <v>35400</v>
      </c>
      <c r="F45" s="226">
        <f>F44+F40+F26</f>
        <v>23800</v>
      </c>
      <c r="G45" s="226">
        <f>G44+G40+G26</f>
        <v>23800</v>
      </c>
      <c r="H45" s="226">
        <f>H44+H40+H26</f>
        <v>0</v>
      </c>
      <c r="I45" s="369"/>
      <c r="J45" s="370"/>
    </row>
    <row r="46" spans="1:10" ht="15">
      <c r="A46" s="321" t="s">
        <v>272</v>
      </c>
      <c r="B46" s="322"/>
      <c r="C46" s="322"/>
      <c r="D46" s="322"/>
      <c r="E46" s="322"/>
      <c r="F46" s="322"/>
      <c r="G46" s="322"/>
      <c r="H46" s="322"/>
      <c r="I46" s="322"/>
      <c r="J46" s="323"/>
    </row>
    <row r="47" spans="1:10" ht="15">
      <c r="A47" s="352" t="s">
        <v>273</v>
      </c>
      <c r="B47" s="353"/>
      <c r="C47" s="353"/>
      <c r="D47" s="353"/>
      <c r="E47" s="353"/>
      <c r="F47" s="353"/>
      <c r="G47" s="353"/>
      <c r="H47" s="353"/>
      <c r="I47" s="353"/>
      <c r="J47" s="354"/>
    </row>
    <row r="48" spans="1:10" ht="26.25">
      <c r="A48" s="222">
        <v>24</v>
      </c>
      <c r="B48" s="205" t="s">
        <v>274</v>
      </c>
      <c r="C48" s="214" t="s">
        <v>275</v>
      </c>
      <c r="D48" s="227">
        <v>2017</v>
      </c>
      <c r="E48" s="214">
        <v>170</v>
      </c>
      <c r="F48" s="215">
        <v>170</v>
      </c>
      <c r="G48" s="215">
        <v>170</v>
      </c>
      <c r="H48" s="215"/>
      <c r="I48" s="329" t="s">
        <v>276</v>
      </c>
      <c r="J48" s="330"/>
    </row>
    <row r="49" spans="1:10" ht="26.25">
      <c r="A49" s="205">
        <v>25</v>
      </c>
      <c r="B49" s="228" t="s">
        <v>336</v>
      </c>
      <c r="C49" s="207" t="s">
        <v>247</v>
      </c>
      <c r="D49" s="207">
        <v>2017</v>
      </c>
      <c r="E49" s="217">
        <v>1800</v>
      </c>
      <c r="F49" s="218">
        <v>800</v>
      </c>
      <c r="G49" s="218">
        <v>800</v>
      </c>
      <c r="H49" s="218"/>
      <c r="I49" s="329" t="s">
        <v>277</v>
      </c>
      <c r="J49" s="330"/>
    </row>
    <row r="50" spans="1:10" ht="15">
      <c r="A50" s="205">
        <v>26</v>
      </c>
      <c r="B50" s="229" t="s">
        <v>337</v>
      </c>
      <c r="C50" s="207" t="s">
        <v>247</v>
      </c>
      <c r="D50" s="207">
        <v>2017</v>
      </c>
      <c r="E50" s="217">
        <v>3330</v>
      </c>
      <c r="F50" s="218">
        <v>1500</v>
      </c>
      <c r="G50" s="218">
        <v>1500</v>
      </c>
      <c r="H50" s="218"/>
      <c r="I50" s="355" t="s">
        <v>278</v>
      </c>
      <c r="J50" s="356"/>
    </row>
    <row r="51" spans="1:10" ht="15">
      <c r="A51" s="205">
        <v>27</v>
      </c>
      <c r="B51" s="230" t="s">
        <v>340</v>
      </c>
      <c r="C51" s="207" t="s">
        <v>247</v>
      </c>
      <c r="D51" s="207">
        <v>2017</v>
      </c>
      <c r="E51" s="217">
        <v>1600</v>
      </c>
      <c r="F51" s="218"/>
      <c r="G51" s="218"/>
      <c r="H51" s="218"/>
      <c r="I51" s="363" t="s">
        <v>279</v>
      </c>
      <c r="J51" s="364"/>
    </row>
    <row r="52" spans="1:10" ht="15">
      <c r="A52" s="205">
        <v>28</v>
      </c>
      <c r="B52" s="231" t="s">
        <v>338</v>
      </c>
      <c r="C52" s="207" t="s">
        <v>247</v>
      </c>
      <c r="D52" s="207">
        <v>2017</v>
      </c>
      <c r="E52" s="217">
        <v>4500</v>
      </c>
      <c r="F52" s="218">
        <v>2000</v>
      </c>
      <c r="G52" s="218">
        <v>2000</v>
      </c>
      <c r="H52" s="218"/>
      <c r="I52" s="355" t="s">
        <v>280</v>
      </c>
      <c r="J52" s="356"/>
    </row>
    <row r="53" spans="1:10" ht="15">
      <c r="A53" s="205">
        <v>29</v>
      </c>
      <c r="B53" s="231" t="s">
        <v>339</v>
      </c>
      <c r="C53" s="207" t="s">
        <v>247</v>
      </c>
      <c r="D53" s="207">
        <v>2017</v>
      </c>
      <c r="E53" s="217">
        <v>1100</v>
      </c>
      <c r="F53" s="218">
        <v>400</v>
      </c>
      <c r="G53" s="218">
        <v>400</v>
      </c>
      <c r="H53" s="218"/>
      <c r="I53" s="355" t="s">
        <v>281</v>
      </c>
      <c r="J53" s="356"/>
    </row>
    <row r="54" spans="1:10" ht="15">
      <c r="A54" s="205">
        <v>30</v>
      </c>
      <c r="B54" s="231" t="s">
        <v>282</v>
      </c>
      <c r="C54" s="207" t="s">
        <v>247</v>
      </c>
      <c r="D54" s="207">
        <v>2017</v>
      </c>
      <c r="E54" s="217">
        <v>1252</v>
      </c>
      <c r="F54" s="218">
        <v>500</v>
      </c>
      <c r="G54" s="218">
        <v>500</v>
      </c>
      <c r="H54" s="218"/>
      <c r="I54" s="363" t="s">
        <v>283</v>
      </c>
      <c r="J54" s="364"/>
    </row>
    <row r="55" spans="1:10" ht="15">
      <c r="A55" s="205"/>
      <c r="B55" s="231" t="s">
        <v>284</v>
      </c>
      <c r="C55" s="207"/>
      <c r="D55" s="207"/>
      <c r="E55" s="232">
        <f>SUM(E48:E54)</f>
        <v>13752</v>
      </c>
      <c r="F55" s="233">
        <f>F48+F49+F50+F51+F52+F53+F54</f>
        <v>5370</v>
      </c>
      <c r="G55" s="233">
        <f>G48+G49+G50+G51+G52+G53+G54</f>
        <v>5370</v>
      </c>
      <c r="H55" s="233">
        <f>H48+H49+H50+H51+H52+H53+H54</f>
        <v>0</v>
      </c>
      <c r="I55" s="365"/>
      <c r="J55" s="366"/>
    </row>
    <row r="56" spans="1:10" ht="15">
      <c r="A56" s="205"/>
      <c r="B56" s="210" t="s">
        <v>271</v>
      </c>
      <c r="C56" s="207"/>
      <c r="D56" s="207"/>
      <c r="E56" s="234">
        <v>13752</v>
      </c>
      <c r="F56" s="235">
        <f>F55</f>
        <v>5370</v>
      </c>
      <c r="G56" s="235">
        <f>G55</f>
        <v>5370</v>
      </c>
      <c r="H56" s="235">
        <f>H55</f>
        <v>0</v>
      </c>
      <c r="I56" s="373"/>
      <c r="J56" s="374"/>
    </row>
    <row r="57" spans="1:10" ht="15">
      <c r="A57" s="375" t="s">
        <v>285</v>
      </c>
      <c r="B57" s="376"/>
      <c r="C57" s="376"/>
      <c r="D57" s="376"/>
      <c r="E57" s="376"/>
      <c r="F57" s="376"/>
      <c r="G57" s="376"/>
      <c r="H57" s="376"/>
      <c r="I57" s="376"/>
      <c r="J57" s="377"/>
    </row>
    <row r="58" spans="1:10" ht="15">
      <c r="A58" s="378" t="s">
        <v>286</v>
      </c>
      <c r="B58" s="379"/>
      <c r="C58" s="379"/>
      <c r="D58" s="379"/>
      <c r="E58" s="379"/>
      <c r="F58" s="379"/>
      <c r="G58" s="379"/>
      <c r="H58" s="379"/>
      <c r="I58" s="379"/>
      <c r="J58" s="380"/>
    </row>
    <row r="59" spans="1:10" ht="39">
      <c r="A59" s="230">
        <v>31</v>
      </c>
      <c r="B59" s="216" t="s">
        <v>287</v>
      </c>
      <c r="C59" s="207" t="s">
        <v>288</v>
      </c>
      <c r="D59" s="207">
        <v>2017</v>
      </c>
      <c r="E59" s="236">
        <v>2500</v>
      </c>
      <c r="F59" s="218"/>
      <c r="G59" s="218"/>
      <c r="H59" s="218"/>
      <c r="I59" s="355" t="s">
        <v>289</v>
      </c>
      <c r="J59" s="356"/>
    </row>
    <row r="60" spans="1:10" ht="26.25">
      <c r="A60" s="230">
        <v>32</v>
      </c>
      <c r="B60" s="216" t="s">
        <v>290</v>
      </c>
      <c r="C60" s="207" t="s">
        <v>288</v>
      </c>
      <c r="D60" s="207">
        <v>2017</v>
      </c>
      <c r="E60" s="236">
        <v>3700</v>
      </c>
      <c r="F60" s="218">
        <v>2000</v>
      </c>
      <c r="G60" s="218">
        <v>2000</v>
      </c>
      <c r="H60" s="218"/>
      <c r="I60" s="355" t="s">
        <v>291</v>
      </c>
      <c r="J60" s="356"/>
    </row>
    <row r="61" spans="1:10" ht="26.25">
      <c r="A61" s="230">
        <v>33</v>
      </c>
      <c r="B61" s="216" t="s">
        <v>292</v>
      </c>
      <c r="C61" s="207" t="s">
        <v>293</v>
      </c>
      <c r="D61" s="207">
        <v>2017</v>
      </c>
      <c r="E61" s="236">
        <v>700</v>
      </c>
      <c r="F61" s="218"/>
      <c r="G61" s="218"/>
      <c r="H61" s="218"/>
      <c r="I61" s="363" t="s">
        <v>294</v>
      </c>
      <c r="J61" s="364"/>
    </row>
    <row r="62" spans="1:10" ht="15">
      <c r="A62" s="230"/>
      <c r="B62" s="237" t="s">
        <v>295</v>
      </c>
      <c r="C62" s="207"/>
      <c r="D62" s="207"/>
      <c r="E62" s="236">
        <f>SUM(E59:E61)</f>
        <v>6900</v>
      </c>
      <c r="F62" s="218">
        <f>F59+F60+F61</f>
        <v>2000</v>
      </c>
      <c r="G62" s="218">
        <f>G59+G60+G61</f>
        <v>2000</v>
      </c>
      <c r="H62" s="218">
        <f>H59+H60+H61</f>
        <v>0</v>
      </c>
      <c r="I62" s="365"/>
      <c r="J62" s="366"/>
    </row>
    <row r="63" spans="1:10" ht="15">
      <c r="A63" s="230"/>
      <c r="B63" s="237" t="s">
        <v>296</v>
      </c>
      <c r="C63" s="207"/>
      <c r="D63" s="207"/>
      <c r="E63" s="232">
        <v>6900</v>
      </c>
      <c r="F63" s="233">
        <f>F59+F60+F61</f>
        <v>2000</v>
      </c>
      <c r="G63" s="233">
        <f>G59+G60+G61</f>
        <v>2000</v>
      </c>
      <c r="H63" s="233">
        <f>H59+H60+H61</f>
        <v>0</v>
      </c>
      <c r="I63" s="371"/>
      <c r="J63" s="372"/>
    </row>
    <row r="64" spans="1:10" ht="15">
      <c r="A64" s="375" t="s">
        <v>297</v>
      </c>
      <c r="B64" s="376"/>
      <c r="C64" s="376"/>
      <c r="D64" s="376"/>
      <c r="E64" s="376"/>
      <c r="F64" s="376"/>
      <c r="G64" s="376"/>
      <c r="H64" s="376"/>
      <c r="I64" s="376"/>
      <c r="J64" s="377"/>
    </row>
    <row r="65" spans="1:10" ht="15">
      <c r="A65" s="378" t="s">
        <v>298</v>
      </c>
      <c r="B65" s="379"/>
      <c r="C65" s="379"/>
      <c r="D65" s="379"/>
      <c r="E65" s="379"/>
      <c r="F65" s="379"/>
      <c r="G65" s="379"/>
      <c r="H65" s="379"/>
      <c r="I65" s="379"/>
      <c r="J65" s="380"/>
    </row>
    <row r="66" spans="1:10" ht="26.25">
      <c r="A66" s="205">
        <v>34</v>
      </c>
      <c r="B66" s="231" t="s">
        <v>299</v>
      </c>
      <c r="C66" s="207" t="s">
        <v>300</v>
      </c>
      <c r="D66" s="207">
        <v>2017</v>
      </c>
      <c r="E66" s="238">
        <v>220000</v>
      </c>
      <c r="F66" s="239"/>
      <c r="G66" s="239"/>
      <c r="H66" s="239"/>
      <c r="I66" s="355" t="s">
        <v>301</v>
      </c>
      <c r="J66" s="356"/>
    </row>
    <row r="67" spans="1:10" ht="26.25">
      <c r="A67" s="205">
        <v>35</v>
      </c>
      <c r="B67" s="231" t="s">
        <v>302</v>
      </c>
      <c r="C67" s="207" t="s">
        <v>300</v>
      </c>
      <c r="D67" s="207"/>
      <c r="E67" s="238">
        <v>79481.4</v>
      </c>
      <c r="F67" s="240"/>
      <c r="G67" s="240"/>
      <c r="H67" s="240"/>
      <c r="I67" s="355" t="s">
        <v>303</v>
      </c>
      <c r="J67" s="356"/>
    </row>
    <row r="68" spans="1:10" ht="26.25">
      <c r="A68" s="205">
        <v>36</v>
      </c>
      <c r="B68" s="231" t="s">
        <v>304</v>
      </c>
      <c r="C68" s="207" t="s">
        <v>300</v>
      </c>
      <c r="D68" s="207"/>
      <c r="E68" s="238">
        <v>258299.4</v>
      </c>
      <c r="F68" s="240"/>
      <c r="G68" s="240"/>
      <c r="H68" s="240"/>
      <c r="I68" s="355" t="s">
        <v>303</v>
      </c>
      <c r="J68" s="356"/>
    </row>
    <row r="69" spans="1:10" ht="26.25">
      <c r="A69" s="205">
        <v>37</v>
      </c>
      <c r="B69" s="231" t="s">
        <v>305</v>
      </c>
      <c r="C69" s="207" t="s">
        <v>300</v>
      </c>
      <c r="D69" s="207"/>
      <c r="E69" s="238">
        <v>71784.8</v>
      </c>
      <c r="F69" s="240"/>
      <c r="G69" s="240"/>
      <c r="H69" s="240"/>
      <c r="I69" s="355" t="s">
        <v>303</v>
      </c>
      <c r="J69" s="356"/>
    </row>
    <row r="70" spans="1:10" ht="26.25">
      <c r="A70" s="205">
        <v>38</v>
      </c>
      <c r="B70" s="231" t="s">
        <v>306</v>
      </c>
      <c r="C70" s="207" t="s">
        <v>300</v>
      </c>
      <c r="D70" s="207"/>
      <c r="E70" s="238">
        <v>450000</v>
      </c>
      <c r="F70" s="240"/>
      <c r="G70" s="240"/>
      <c r="H70" s="240"/>
      <c r="I70" s="241"/>
      <c r="J70" s="242"/>
    </row>
    <row r="71" spans="1:10" ht="15">
      <c r="A71" s="230"/>
      <c r="B71" s="237" t="s">
        <v>296</v>
      </c>
      <c r="C71" s="207"/>
      <c r="D71" s="207"/>
      <c r="E71" s="234">
        <f>SUM(E66:E70)</f>
        <v>1079565.6</v>
      </c>
      <c r="F71" s="234">
        <f>SUM(F66:F70)</f>
        <v>0</v>
      </c>
      <c r="G71" s="234">
        <f>SUM(G66:G70)</f>
        <v>0</v>
      </c>
      <c r="H71" s="234">
        <f>SUM(H66:H70)</f>
        <v>0</v>
      </c>
      <c r="I71" s="373"/>
      <c r="J71" s="374"/>
    </row>
    <row r="72" spans="1:10" ht="58.5" customHeight="1">
      <c r="A72" s="230">
        <v>39</v>
      </c>
      <c r="B72" s="237" t="s">
        <v>307</v>
      </c>
      <c r="C72" s="207"/>
      <c r="D72" s="207"/>
      <c r="E72" s="238">
        <v>2025.4</v>
      </c>
      <c r="F72" s="235"/>
      <c r="G72" s="235"/>
      <c r="H72" s="235"/>
      <c r="I72" s="381" t="s">
        <v>308</v>
      </c>
      <c r="J72" s="382"/>
    </row>
    <row r="73" spans="1:10" ht="15">
      <c r="A73" s="243"/>
      <c r="B73" s="244" t="s">
        <v>309</v>
      </c>
      <c r="C73" s="245"/>
      <c r="D73" s="245"/>
      <c r="E73" s="246">
        <f>E71+E63+E56+E45+E72</f>
        <v>1137643</v>
      </c>
      <c r="F73" s="246">
        <f>F71+F63+F56+F45+F72</f>
        <v>31170</v>
      </c>
      <c r="G73" s="246">
        <f>G71+G63+G56+G45+G72</f>
        <v>31170</v>
      </c>
      <c r="H73" s="246">
        <f>H71+H63+H56+H45+H72</f>
        <v>0</v>
      </c>
      <c r="I73" s="383"/>
      <c r="J73" s="384"/>
    </row>
  </sheetData>
  <sheetProtection/>
  <mergeCells count="78">
    <mergeCell ref="I71:J71"/>
    <mergeCell ref="I72:J72"/>
    <mergeCell ref="I73:J73"/>
    <mergeCell ref="A64:J64"/>
    <mergeCell ref="A65:J65"/>
    <mergeCell ref="I66:J66"/>
    <mergeCell ref="I67:J67"/>
    <mergeCell ref="I68:J68"/>
    <mergeCell ref="I69:J69"/>
    <mergeCell ref="I63:J63"/>
    <mergeCell ref="I52:J52"/>
    <mergeCell ref="I53:J53"/>
    <mergeCell ref="I54:J54"/>
    <mergeCell ref="I55:J55"/>
    <mergeCell ref="I56:J56"/>
    <mergeCell ref="A57:J57"/>
    <mergeCell ref="A58:J58"/>
    <mergeCell ref="I59:J59"/>
    <mergeCell ref="I60:J60"/>
    <mergeCell ref="I61:J61"/>
    <mergeCell ref="I62:J62"/>
    <mergeCell ref="I51:J51"/>
    <mergeCell ref="I40:J40"/>
    <mergeCell ref="A41:J41"/>
    <mergeCell ref="I42:J42"/>
    <mergeCell ref="I43:J43"/>
    <mergeCell ref="I44:J44"/>
    <mergeCell ref="I45:J45"/>
    <mergeCell ref="A46:J46"/>
    <mergeCell ref="A47:J47"/>
    <mergeCell ref="I48:J48"/>
    <mergeCell ref="I49:J49"/>
    <mergeCell ref="I50:J50"/>
    <mergeCell ref="I39:J39"/>
    <mergeCell ref="A32:A33"/>
    <mergeCell ref="B32:B33"/>
    <mergeCell ref="C32:C33"/>
    <mergeCell ref="D32:D33"/>
    <mergeCell ref="I32:J32"/>
    <mergeCell ref="I33:J33"/>
    <mergeCell ref="I34:J34"/>
    <mergeCell ref="I35:J35"/>
    <mergeCell ref="I36:J36"/>
    <mergeCell ref="I37:J37"/>
    <mergeCell ref="I38:J38"/>
    <mergeCell ref="I31:J31"/>
    <mergeCell ref="I20:J20"/>
    <mergeCell ref="I21:J21"/>
    <mergeCell ref="I22:J22"/>
    <mergeCell ref="I23:J23"/>
    <mergeCell ref="I24:J24"/>
    <mergeCell ref="I25:J25"/>
    <mergeCell ref="I26:J26"/>
    <mergeCell ref="A27:J27"/>
    <mergeCell ref="I28:J28"/>
    <mergeCell ref="I29:J29"/>
    <mergeCell ref="I30:J30"/>
    <mergeCell ref="A18:A19"/>
    <mergeCell ref="B18:B19"/>
    <mergeCell ref="C18:C19"/>
    <mergeCell ref="D18:D19"/>
    <mergeCell ref="I18:J18"/>
    <mergeCell ref="I19:J19"/>
    <mergeCell ref="A7:J7"/>
    <mergeCell ref="A10:A11"/>
    <mergeCell ref="B10:B11"/>
    <mergeCell ref="C10:C11"/>
    <mergeCell ref="D10:D11"/>
    <mergeCell ref="E10:E11"/>
    <mergeCell ref="F10:F11"/>
    <mergeCell ref="G10:H10"/>
    <mergeCell ref="I10:J11"/>
    <mergeCell ref="A12:J12"/>
    <mergeCell ref="A13:J13"/>
    <mergeCell ref="A14:J14"/>
    <mergeCell ref="I15:J15"/>
    <mergeCell ref="I16:J16"/>
    <mergeCell ref="I17:J1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31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80.7109375" style="267" customWidth="1"/>
    <col min="2" max="2" width="17.140625" style="252" customWidth="1"/>
    <col min="3" max="16384" width="10.140625" style="249" customWidth="1"/>
  </cols>
  <sheetData>
    <row r="1" spans="1:2" ht="15">
      <c r="A1" s="1"/>
      <c r="B1" s="388" t="s">
        <v>353</v>
      </c>
    </row>
    <row r="2" spans="1:2" ht="15">
      <c r="A2" s="1"/>
      <c r="B2" s="388" t="s">
        <v>354</v>
      </c>
    </row>
    <row r="3" spans="1:2" ht="15">
      <c r="A3" s="1"/>
      <c r="B3" s="388" t="s">
        <v>2</v>
      </c>
    </row>
    <row r="4" spans="1:2" ht="15">
      <c r="A4" s="1"/>
      <c r="B4" s="388" t="s">
        <v>355</v>
      </c>
    </row>
    <row r="5" spans="1:2" ht="15">
      <c r="A5" s="250"/>
      <c r="B5" s="248"/>
    </row>
    <row r="6" spans="1:2" ht="15">
      <c r="A6" s="250"/>
      <c r="B6" s="251"/>
    </row>
    <row r="7" spans="1:2" ht="48" customHeight="1">
      <c r="A7" s="385" t="s">
        <v>310</v>
      </c>
      <c r="B7" s="386"/>
    </row>
    <row r="8" ht="15">
      <c r="A8" s="247"/>
    </row>
    <row r="9" ht="15">
      <c r="A9" s="247"/>
    </row>
    <row r="10" spans="1:2" s="283" customFormat="1" ht="30.75">
      <c r="A10" s="281" t="s">
        <v>211</v>
      </c>
      <c r="B10" s="282" t="s">
        <v>109</v>
      </c>
    </row>
    <row r="11" spans="1:2" ht="15">
      <c r="A11" s="253">
        <v>1</v>
      </c>
      <c r="B11" s="254">
        <v>2</v>
      </c>
    </row>
    <row r="12" spans="1:2" ht="18" customHeight="1">
      <c r="A12" s="255" t="s">
        <v>311</v>
      </c>
      <c r="B12" s="256">
        <v>43284.8</v>
      </c>
    </row>
    <row r="13" spans="1:2" ht="30.75">
      <c r="A13" s="255" t="s">
        <v>312</v>
      </c>
      <c r="B13" s="256">
        <v>135076.8</v>
      </c>
    </row>
    <row r="14" spans="1:2" s="259" customFormat="1" ht="15">
      <c r="A14" s="257" t="s">
        <v>313</v>
      </c>
      <c r="B14" s="258">
        <f>SUM(B12:B13)</f>
        <v>178361.59999999998</v>
      </c>
    </row>
    <row r="15" spans="1:2" ht="30.75">
      <c r="A15" s="260" t="s">
        <v>314</v>
      </c>
      <c r="B15" s="256">
        <v>200</v>
      </c>
    </row>
    <row r="16" spans="1:2" ht="30.75">
      <c r="A16" s="260" t="s">
        <v>315</v>
      </c>
      <c r="B16" s="256">
        <v>200</v>
      </c>
    </row>
    <row r="17" spans="1:2" ht="30.75" hidden="1">
      <c r="A17" s="260" t="s">
        <v>316</v>
      </c>
      <c r="B17" s="256"/>
    </row>
    <row r="18" spans="1:2" ht="46.5">
      <c r="A18" s="261" t="s">
        <v>317</v>
      </c>
      <c r="B18" s="256">
        <v>4128.3</v>
      </c>
    </row>
    <row r="19" spans="1:2" ht="51.75" customHeight="1">
      <c r="A19" s="262" t="s">
        <v>318</v>
      </c>
      <c r="B19" s="256">
        <v>1700</v>
      </c>
    </row>
    <row r="20" spans="1:2" ht="46.5">
      <c r="A20" s="262" t="s">
        <v>319</v>
      </c>
      <c r="B20" s="256">
        <v>1059.2</v>
      </c>
    </row>
    <row r="21" spans="1:2" ht="30.75" hidden="1">
      <c r="A21" s="262" t="s">
        <v>320</v>
      </c>
      <c r="B21" s="256"/>
    </row>
    <row r="22" spans="1:2" s="259" customFormat="1" ht="30.75">
      <c r="A22" s="260" t="s">
        <v>321</v>
      </c>
      <c r="B22" s="256">
        <v>1380</v>
      </c>
    </row>
    <row r="23" spans="1:2" s="259" customFormat="1" ht="30.75" hidden="1">
      <c r="A23" s="260" t="s">
        <v>322</v>
      </c>
      <c r="B23" s="256"/>
    </row>
    <row r="24" spans="1:2" s="259" customFormat="1" ht="30.75">
      <c r="A24" s="260" t="s">
        <v>323</v>
      </c>
      <c r="B24" s="256">
        <v>2675.3</v>
      </c>
    </row>
    <row r="25" spans="1:2" s="259" customFormat="1" ht="62.25">
      <c r="A25" s="260" t="s">
        <v>324</v>
      </c>
      <c r="B25" s="256">
        <v>643.1</v>
      </c>
    </row>
    <row r="26" spans="1:2" s="259" customFormat="1" ht="30.75">
      <c r="A26" s="260" t="s">
        <v>325</v>
      </c>
      <c r="B26" s="256">
        <v>10000</v>
      </c>
    </row>
    <row r="27" spans="1:2" s="259" customFormat="1" ht="46.5" hidden="1">
      <c r="A27" s="263" t="s">
        <v>326</v>
      </c>
      <c r="B27" s="256"/>
    </row>
    <row r="28" spans="1:2" s="259" customFormat="1" ht="30.75" hidden="1">
      <c r="A28" s="263" t="s">
        <v>327</v>
      </c>
      <c r="B28" s="256"/>
    </row>
    <row r="29" spans="1:2" s="264" customFormat="1" ht="69.75" customHeight="1">
      <c r="A29" s="261" t="s">
        <v>328</v>
      </c>
      <c r="B29" s="256">
        <v>2022.6</v>
      </c>
    </row>
    <row r="30" spans="1:2" ht="15">
      <c r="A30" s="257" t="s">
        <v>329</v>
      </c>
      <c r="B30" s="258">
        <f>SUM(B15:B29)</f>
        <v>24008.5</v>
      </c>
    </row>
    <row r="31" spans="1:2" ht="15">
      <c r="A31" s="265" t="s">
        <v>330</v>
      </c>
      <c r="B31" s="266">
        <f>B30+B14</f>
        <v>202370.09999999998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268" customWidth="1"/>
    <col min="2" max="2" width="49.57421875" style="269" customWidth="1"/>
    <col min="3" max="3" width="17.140625" style="269" customWidth="1"/>
    <col min="4" max="4" width="13.140625" style="268" customWidth="1"/>
    <col min="5" max="16384" width="9.140625" style="268" customWidth="1"/>
  </cols>
  <sheetData>
    <row r="1" spans="2:3" ht="18">
      <c r="B1" s="1"/>
      <c r="C1" s="388" t="s">
        <v>353</v>
      </c>
    </row>
    <row r="2" spans="2:3" ht="18">
      <c r="B2" s="1"/>
      <c r="C2" s="388" t="s">
        <v>354</v>
      </c>
    </row>
    <row r="3" spans="2:3" ht="18">
      <c r="B3" s="1"/>
      <c r="C3" s="388" t="s">
        <v>2</v>
      </c>
    </row>
    <row r="4" spans="2:3" ht="18">
      <c r="B4" s="1"/>
      <c r="C4" s="388" t="s">
        <v>355</v>
      </c>
    </row>
    <row r="5" spans="2:3" ht="18">
      <c r="B5" s="270"/>
      <c r="C5" s="88"/>
    </row>
    <row r="7" spans="2:3" ht="18">
      <c r="B7" s="183"/>
      <c r="C7" s="183"/>
    </row>
    <row r="8" spans="1:5" s="272" customFormat="1" ht="76.5" customHeight="1">
      <c r="A8" s="387" t="s">
        <v>351</v>
      </c>
      <c r="B8" s="387"/>
      <c r="C8" s="387"/>
      <c r="D8" s="271"/>
      <c r="E8" s="271"/>
    </row>
    <row r="9" ht="18" thickBot="1"/>
    <row r="10" spans="1:3" s="274" customFormat="1" ht="36.75" customHeight="1" thickBot="1">
      <c r="A10" s="273" t="s">
        <v>331</v>
      </c>
      <c r="B10" s="273" t="s">
        <v>333</v>
      </c>
      <c r="C10" s="273" t="s">
        <v>109</v>
      </c>
    </row>
    <row r="11" spans="1:3" ht="18">
      <c r="A11" s="275">
        <v>1</v>
      </c>
      <c r="B11" s="276" t="s">
        <v>332</v>
      </c>
      <c r="C11" s="277">
        <v>1343.5</v>
      </c>
    </row>
    <row r="12" spans="1:3" ht="18">
      <c r="A12" s="275">
        <v>2</v>
      </c>
      <c r="B12" s="276" t="s">
        <v>108</v>
      </c>
      <c r="C12" s="277">
        <v>9752.3</v>
      </c>
    </row>
    <row r="13" spans="1:3" ht="18">
      <c r="A13" s="275">
        <v>3</v>
      </c>
      <c r="B13" s="276" t="s">
        <v>95</v>
      </c>
      <c r="C13" s="277">
        <v>613.3</v>
      </c>
    </row>
    <row r="14" spans="1:3" ht="18">
      <c r="A14" s="275">
        <v>4</v>
      </c>
      <c r="B14" s="276" t="s">
        <v>96</v>
      </c>
      <c r="C14" s="277">
        <v>1694.4</v>
      </c>
    </row>
    <row r="15" spans="1:3" ht="18">
      <c r="A15" s="275">
        <v>5</v>
      </c>
      <c r="B15" s="276" t="s">
        <v>97</v>
      </c>
      <c r="C15" s="277">
        <v>1281.1</v>
      </c>
    </row>
    <row r="16" spans="1:3" ht="18">
      <c r="A16" s="275">
        <v>6</v>
      </c>
      <c r="B16" s="276" t="s">
        <v>98</v>
      </c>
      <c r="C16" s="277">
        <v>641.4</v>
      </c>
    </row>
    <row r="17" spans="1:3" ht="18">
      <c r="A17" s="275">
        <v>7</v>
      </c>
      <c r="B17" s="276" t="s">
        <v>106</v>
      </c>
      <c r="C17" s="277">
        <v>9285.9</v>
      </c>
    </row>
    <row r="18" spans="1:3" ht="18">
      <c r="A18" s="275">
        <v>8</v>
      </c>
      <c r="B18" s="276" t="s">
        <v>99</v>
      </c>
      <c r="C18" s="277">
        <v>3228.8</v>
      </c>
    </row>
    <row r="19" spans="1:3" ht="18">
      <c r="A19" s="275">
        <v>9</v>
      </c>
      <c r="B19" s="276" t="s">
        <v>100</v>
      </c>
      <c r="C19" s="277">
        <v>2440.9</v>
      </c>
    </row>
    <row r="20" spans="1:3" ht="18">
      <c r="A20" s="275">
        <v>10</v>
      </c>
      <c r="B20" s="276" t="s">
        <v>101</v>
      </c>
      <c r="C20" s="277">
        <v>2251.7</v>
      </c>
    </row>
    <row r="21" spans="1:3" ht="18">
      <c r="A21" s="275">
        <v>11</v>
      </c>
      <c r="B21" s="276" t="s">
        <v>102</v>
      </c>
      <c r="C21" s="277">
        <v>362.9</v>
      </c>
    </row>
    <row r="22" spans="1:3" ht="18">
      <c r="A22" s="275">
        <v>12</v>
      </c>
      <c r="B22" s="276" t="s">
        <v>103</v>
      </c>
      <c r="C22" s="277">
        <v>1646.5</v>
      </c>
    </row>
    <row r="23" spans="1:3" ht="18">
      <c r="A23" s="275">
        <v>13</v>
      </c>
      <c r="B23" s="276" t="s">
        <v>107</v>
      </c>
      <c r="C23" s="277">
        <v>7360.4</v>
      </c>
    </row>
    <row r="24" spans="1:3" ht="18">
      <c r="A24" s="275">
        <v>14</v>
      </c>
      <c r="B24" s="276" t="s">
        <v>104</v>
      </c>
      <c r="C24" s="277">
        <v>71.5</v>
      </c>
    </row>
    <row r="25" spans="1:3" ht="18" thickBot="1">
      <c r="A25" s="275">
        <v>15</v>
      </c>
      <c r="B25" s="276" t="s">
        <v>105</v>
      </c>
      <c r="C25" s="277">
        <v>1310.2</v>
      </c>
    </row>
    <row r="26" spans="1:3" ht="18" thickBot="1">
      <c r="A26" s="278"/>
      <c r="B26" s="279" t="s">
        <v>334</v>
      </c>
      <c r="C26" s="280">
        <f>SUM(C11:C25)</f>
        <v>43284.799999999996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268" customWidth="1"/>
    <col min="2" max="2" width="49.57421875" style="269" customWidth="1"/>
    <col min="3" max="3" width="17.140625" style="269" customWidth="1"/>
    <col min="4" max="4" width="13.140625" style="268" customWidth="1"/>
    <col min="5" max="16384" width="9.140625" style="268" customWidth="1"/>
  </cols>
  <sheetData>
    <row r="1" spans="2:3" ht="18">
      <c r="B1" s="1"/>
      <c r="C1" s="388" t="s">
        <v>353</v>
      </c>
    </row>
    <row r="2" spans="2:3" ht="18">
      <c r="B2" s="1"/>
      <c r="C2" s="388" t="s">
        <v>354</v>
      </c>
    </row>
    <row r="3" spans="2:3" ht="18">
      <c r="B3" s="1"/>
      <c r="C3" s="388" t="s">
        <v>2</v>
      </c>
    </row>
    <row r="4" spans="2:3" ht="18">
      <c r="B4" s="1"/>
      <c r="C4" s="388" t="s">
        <v>355</v>
      </c>
    </row>
    <row r="5" spans="2:3" ht="18">
      <c r="B5" s="270"/>
      <c r="C5" s="88"/>
    </row>
    <row r="7" spans="2:3" ht="18">
      <c r="B7" s="183"/>
      <c r="C7" s="183"/>
    </row>
    <row r="8" spans="1:5" s="272" customFormat="1" ht="57.75" customHeight="1">
      <c r="A8" s="387" t="s">
        <v>352</v>
      </c>
      <c r="B8" s="387"/>
      <c r="C8" s="387"/>
      <c r="D8" s="271"/>
      <c r="E8" s="271"/>
    </row>
    <row r="9" ht="18" thickBot="1"/>
    <row r="10" spans="1:3" s="274" customFormat="1" ht="36.75" customHeight="1" thickBot="1">
      <c r="A10" s="273" t="s">
        <v>331</v>
      </c>
      <c r="B10" s="273" t="s">
        <v>333</v>
      </c>
      <c r="C10" s="273" t="s">
        <v>109</v>
      </c>
    </row>
    <row r="11" spans="1:3" ht="18">
      <c r="A11" s="275">
        <v>1</v>
      </c>
      <c r="B11" s="276" t="s">
        <v>332</v>
      </c>
      <c r="C11" s="277">
        <v>688</v>
      </c>
    </row>
    <row r="12" spans="1:3" ht="18">
      <c r="A12" s="275">
        <v>2</v>
      </c>
      <c r="B12" s="276" t="s">
        <v>108</v>
      </c>
      <c r="C12" s="277">
        <v>40750.3</v>
      </c>
    </row>
    <row r="13" spans="1:3" ht="18">
      <c r="A13" s="275">
        <v>3</v>
      </c>
      <c r="B13" s="276" t="s">
        <v>95</v>
      </c>
      <c r="C13" s="277">
        <v>6959.5</v>
      </c>
    </row>
    <row r="14" spans="1:3" ht="18">
      <c r="A14" s="275">
        <v>4</v>
      </c>
      <c r="B14" s="276" t="s">
        <v>96</v>
      </c>
      <c r="C14" s="277">
        <v>3398.8</v>
      </c>
    </row>
    <row r="15" spans="1:3" ht="18">
      <c r="A15" s="275">
        <v>5</v>
      </c>
      <c r="B15" s="276" t="s">
        <v>97</v>
      </c>
      <c r="C15" s="277">
        <v>1586.4</v>
      </c>
    </row>
    <row r="16" spans="1:3" ht="18">
      <c r="A16" s="275">
        <v>6</v>
      </c>
      <c r="B16" s="276" t="s">
        <v>98</v>
      </c>
      <c r="C16" s="277">
        <v>7106.3</v>
      </c>
    </row>
    <row r="17" spans="1:3" ht="18">
      <c r="A17" s="275">
        <v>7</v>
      </c>
      <c r="B17" s="276" t="s">
        <v>106</v>
      </c>
      <c r="C17" s="277">
        <v>14586.8</v>
      </c>
    </row>
    <row r="18" spans="1:3" ht="18">
      <c r="A18" s="275">
        <v>8</v>
      </c>
      <c r="B18" s="276" t="s">
        <v>99</v>
      </c>
      <c r="C18" s="277">
        <v>17044.9</v>
      </c>
    </row>
    <row r="19" spans="1:3" ht="18">
      <c r="A19" s="275">
        <v>9</v>
      </c>
      <c r="B19" s="276" t="s">
        <v>100</v>
      </c>
      <c r="C19" s="277">
        <v>4202.2</v>
      </c>
    </row>
    <row r="20" spans="1:3" ht="18">
      <c r="A20" s="275">
        <v>10</v>
      </c>
      <c r="B20" s="276" t="s">
        <v>101</v>
      </c>
      <c r="C20" s="277">
        <v>1238.2</v>
      </c>
    </row>
    <row r="21" spans="1:3" ht="18">
      <c r="A21" s="275">
        <v>11</v>
      </c>
      <c r="B21" s="276" t="s">
        <v>102</v>
      </c>
      <c r="C21" s="277">
        <v>4851.1</v>
      </c>
    </row>
    <row r="22" spans="1:3" ht="18">
      <c r="A22" s="275">
        <v>12</v>
      </c>
      <c r="B22" s="276" t="s">
        <v>103</v>
      </c>
      <c r="C22" s="277">
        <v>6604.1</v>
      </c>
    </row>
    <row r="23" spans="1:3" ht="18">
      <c r="A23" s="275">
        <v>13</v>
      </c>
      <c r="B23" s="276" t="s">
        <v>107</v>
      </c>
      <c r="C23" s="277">
        <v>15683.3</v>
      </c>
    </row>
    <row r="24" spans="1:3" ht="18">
      <c r="A24" s="275">
        <v>14</v>
      </c>
      <c r="B24" s="276" t="s">
        <v>104</v>
      </c>
      <c r="C24" s="277">
        <v>5484.2</v>
      </c>
    </row>
    <row r="25" spans="1:3" ht="18" thickBot="1">
      <c r="A25" s="275">
        <v>15</v>
      </c>
      <c r="B25" s="276" t="s">
        <v>105</v>
      </c>
      <c r="C25" s="277">
        <v>4892.7</v>
      </c>
    </row>
    <row r="26" spans="1:3" ht="18" thickBot="1">
      <c r="A26" s="278"/>
      <c r="B26" s="279" t="s">
        <v>334</v>
      </c>
      <c r="C26" s="280">
        <f>SUM(C11:C25)</f>
        <v>135076.80000000002</v>
      </c>
    </row>
  </sheetData>
  <sheetProtection/>
  <mergeCells count="1"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2016-12-02T06:14:33Z</dcterms:modified>
  <cp:category/>
  <cp:version/>
  <cp:contentType/>
  <cp:contentStatus/>
</cp:coreProperties>
</file>