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55" windowWidth="19320" windowHeight="7080" tabRatio="845" activeTab="6"/>
  </bookViews>
  <sheets>
    <sheet name="Пр.1" sheetId="1" r:id="rId1"/>
    <sheet name="Пр.3" sheetId="2" r:id="rId2"/>
    <sheet name="Пр.11." sheetId="3" r:id="rId3"/>
    <sheet name="Пр.20" sheetId="4" r:id="rId4"/>
    <sheet name="Пр.21." sheetId="5" r:id="rId5"/>
    <sheet name="Пр.24." sheetId="6" r:id="rId6"/>
    <sheet name="Пр. 25." sheetId="7" r:id="rId7"/>
  </sheets>
  <definedNames>
    <definedName name="_xlnm.Print_Titles" localSheetId="2">'Пр.11.'!$10:$11</definedName>
    <definedName name="_xlnm.Print_Titles" localSheetId="4">'Пр.21.'!$11:$11</definedName>
    <definedName name="_xlnm.Print_Titles" localSheetId="1">'Пр.3'!$9:$10</definedName>
  </definedNames>
  <calcPr fullCalcOnLoad="1"/>
</workbook>
</file>

<file path=xl/sharedStrings.xml><?xml version="1.0" encoding="utf-8"?>
<sst xmlns="http://schemas.openxmlformats.org/spreadsheetml/2006/main" count="331" uniqueCount="272">
  <si>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</si>
  <si>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</si>
  <si>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</si>
  <si>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</si>
  <si>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</si>
  <si>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</si>
  <si>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</si>
  <si>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</si>
  <si>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0501</t>
  </si>
  <si>
    <t>Жилищное хозяйство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</si>
  <si>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</si>
  <si>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</si>
  <si>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</si>
  <si>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</si>
  <si>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</si>
  <si>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</si>
  <si>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</si>
  <si>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</si>
  <si>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</si>
  <si>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</si>
  <si>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</si>
  <si>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</si>
  <si>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</si>
  <si>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</si>
  <si>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</si>
  <si>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</si>
  <si>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
(тысяч рублей)</t>
  </si>
  <si>
    <t>Наименование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</si>
  <si>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</si>
  <si>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</si>
  <si>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</si>
  <si>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</si>
  <si>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Дошкольное образование</t>
  </si>
  <si>
    <t>0701</t>
  </si>
  <si>
    <t>Охрана семьи и детства</t>
  </si>
  <si>
    <t>1004</t>
  </si>
  <si>
    <t>0502</t>
  </si>
  <si>
    <t>Коммунальное хозяйство</t>
  </si>
  <si>
    <t>0309</t>
  </si>
  <si>
    <t>1003</t>
  </si>
  <si>
    <t>Социальное обеспечение населения</t>
  </si>
  <si>
    <t>0707</t>
  </si>
  <si>
    <t>Молодежная политика и оздоровление детей</t>
  </si>
  <si>
    <t>0111</t>
  </si>
  <si>
    <t>1001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</si>
  <si>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</si>
  <si>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</si>
  <si>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</si>
  <si>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</si>
  <si>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</si>
  <si>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</si>
  <si>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</si>
  <si>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</si>
  <si>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</si>
  <si>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</si>
  <si>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</si>
  <si>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</si>
  <si>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</si>
  <si>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</si>
  <si>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</si>
  <si>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</si>
  <si>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Культура, кинематография</t>
  </si>
  <si>
    <t>Физическая культура и спорт</t>
  </si>
  <si>
    <t>Волховского муниципального района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</si>
  <si>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</si>
  <si>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</si>
  <si>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</si>
  <si>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</si>
  <si>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</si>
  <si>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</si>
  <si>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</si>
  <si>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</si>
  <si>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</si>
  <si>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</si>
  <si>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</si>
  <si>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</si>
  <si>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</si>
  <si>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</si>
  <si>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</si>
  <si>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</si>
  <si>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</si>
  <si>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</si>
  <si>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</si>
  <si>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</si>
  <si>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</si>
  <si>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</si>
  <si>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</si>
  <si>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</si>
  <si>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</si>
  <si>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</si>
  <si>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</si>
  <si>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</si>
  <si>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</si>
  <si>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</si>
  <si>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</si>
  <si>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</si>
  <si>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</si>
  <si>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</si>
  <si>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</si>
  <si>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</si>
  <si>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 xml:space="preserve"> 1 14 06000 00 0000 430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</si>
  <si>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</si>
  <si>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</si>
  <si>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</si>
  <si>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</si>
  <si>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</si>
  <si>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</si>
  <si>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</si>
  <si>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</si>
  <si>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</si>
  <si>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</si>
  <si>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</si>
  <si>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</si>
  <si>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</si>
  <si>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№ п/п</t>
  </si>
  <si>
    <t>ВСЕГО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</si>
  <si>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</si>
  <si>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</si>
  <si>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</si>
  <si>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</si>
  <si>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</si>
  <si>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</si>
  <si>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>Итого дотации</t>
  </si>
  <si>
    <t>Наименование раздела и подраздела</t>
  </si>
  <si>
    <t>Бюджет всего (тыс.руб.)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</si>
  <si>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</si>
  <si>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</si>
  <si>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</si>
  <si>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1 11 05035 05 0000 120</t>
  </si>
  <si>
    <t>1 11 05075 05 0000 120</t>
  </si>
  <si>
    <t>Наименование объекта</t>
  </si>
  <si>
    <t>Годы           стр-ва</t>
  </si>
  <si>
    <t>в том числе</t>
  </si>
  <si>
    <t>бюджет района</t>
  </si>
  <si>
    <t>Муниципальная программа  "Современное образование в Волховском муниципальном районе на 2014-2020 годы"</t>
  </si>
  <si>
    <t xml:space="preserve">ИТОГО по подпрограмме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</si>
  <si>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</si>
  <si>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 xml:space="preserve">Подпрограмма "Развитие дополнительного образования в Волховском муниципальном районе" </t>
  </si>
  <si>
    <t>ВСЕГО по программе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</si>
  <si>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</si>
  <si>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ИТОГО по подпрограмме</t>
  </si>
  <si>
    <t>ВСЕГО по адресной программе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</si>
  <si>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</si>
  <si>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</si>
  <si>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</si>
  <si>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</si>
  <si>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МОБУ "Средняя общеобразовательная школа № 8 г.Волхова"</t>
  </si>
  <si>
    <t>Налог, взимаемый в связи с применением патентной системы налогообложения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</si>
  <si>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</si>
  <si>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</si>
  <si>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</si>
  <si>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</si>
  <si>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</si>
  <si>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</si>
  <si>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</si>
  <si>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</si>
  <si>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</si>
  <si>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</si>
  <si>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</si>
  <si>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</si>
  <si>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</si>
  <si>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</si>
  <si>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</si>
  <si>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</si>
  <si>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</si>
  <si>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</si>
  <si>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</si>
  <si>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</si>
  <si>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</si>
  <si>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</si>
  <si>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</si>
  <si>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</si>
  <si>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</si>
  <si>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</si>
  <si>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</si>
  <si>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</si>
  <si>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</si>
  <si>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</si>
  <si>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</si>
  <si>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</si>
  <si>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</si>
  <si>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</si>
  <si>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</si>
  <si>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</si>
  <si>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</si>
  <si>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№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</si>
  <si>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</si>
  <si>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</si>
  <si>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</si>
  <si>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Новоладожское городское поселение</t>
  </si>
  <si>
    <t>Сясьстройское городское поселение</t>
  </si>
  <si>
    <t>Наименование  муниципального образования</t>
  </si>
  <si>
    <t>Сумма, тыс.руб.</t>
  </si>
  <si>
    <t>Итого</t>
  </si>
  <si>
    <t>Муниципальная программа "Развитие культуры в Волховском муниципальном районе 2014-2016 годы"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</si>
  <si>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</si>
  <si>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</si>
  <si>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Иные межбюджетные трансферты бюджетам муниципальных образований </t>
  </si>
  <si>
    <t>Источники внутреннего финансирования дефицита  районного бюджета Волховского муниципального района Ленинградской области на 2016 год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</si>
  <si>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2016 год</t>
  </si>
  <si>
    <t xml:space="preserve">Распределение бюджетных ассигнований по разделам подразделам на 2016 год
</t>
  </si>
  <si>
    <t>Проект адресной  программы  капитальных  вложений и ремонтных работ на  2016  год  по  объектам  Волховского муниципального района</t>
  </si>
  <si>
    <t>Виды работ на 2016 год</t>
  </si>
  <si>
    <t>План на 2016 год</t>
  </si>
  <si>
    <t>Формы, цели и объем межбюджетных трансфертов
бюджетам муниципальных образований Волховского муниципального района
на 2016 год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</si>
  <si>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</si>
  <si>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 xml:space="preserve">Подпрограмма "Развитие объектов физической культуры и спорта в Волховском муниципальном районе"  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</si>
  <si>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</si>
  <si>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"Модернизация и развитие социального обслуживания населения Волховского муниципального района" </t>
  </si>
  <si>
    <t xml:space="preserve">Иные межбюджетные трансферты на подготовку и выполнение тушения лесных и торфяных пожаров </t>
  </si>
  <si>
    <t xml:space="preserve">Подпрограмма "Повышение безопасности дорожного движения в Волховском муниципальном районе"  </t>
  </si>
  <si>
    <t>Дотация на выравнивание бюджетной обеспеченности</t>
  </si>
  <si>
    <t xml:space="preserve">Иные межбюджетные трансферты на подготовку и выполнение  противопаводковых мероприятий </t>
  </si>
  <si>
    <t>Судебная система</t>
  </si>
  <si>
    <t>0105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</si>
  <si>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</si>
  <si>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</si>
  <si>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1 05 04000 02 0000 110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</si>
  <si>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</si>
  <si>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</si>
  <si>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0505</t>
  </si>
  <si>
    <t>Другие вопросы в области жилищно-коммунального хозяйства</t>
  </si>
  <si>
    <t>0503</t>
  </si>
  <si>
    <t>Благоустройство</t>
  </si>
  <si>
    <t>Прочие межбюджетные трансферты общего характера</t>
  </si>
  <si>
    <t>1403</t>
  </si>
  <si>
    <t>0600</t>
  </si>
  <si>
    <t>0409</t>
  </si>
  <si>
    <t>Дорожное хозяйство (дорожные фонды)</t>
  </si>
  <si>
    <t>Охрана окружающей среды</t>
  </si>
  <si>
    <t>0605</t>
  </si>
  <si>
    <t>Другие вопросы в области охраны окружающей среды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</si>
  <si>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</si>
  <si>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МДОБУ "Детский сад 2 "Рябинка"</t>
  </si>
  <si>
    <t>МДОБУ "Детский сад 9 "Радужка"</t>
  </si>
  <si>
    <t>МДОБУ "Детский сад 12 "</t>
  </si>
  <si>
    <t>Софинансирование участия в программе "Реновация старых школ" в 2016 году</t>
  </si>
  <si>
    <t>Ремонт кровли и фасада</t>
  </si>
  <si>
    <t>Экспертиза сметной документации для участия в программе "Реновация старых школ" в 2017 году</t>
  </si>
  <si>
    <t>МОБУ "Алексинская средняя школа"</t>
  </si>
  <si>
    <t>МОБУ "Волховская городская гимназия 3 им.Героя Советского Союза Александра Лукьянова"</t>
  </si>
  <si>
    <t>МОБУ "Пашская средняя общеобразовательная школа"</t>
  </si>
  <si>
    <t>МОБУ "Староладожская средняя общеобразовательная школа"</t>
  </si>
  <si>
    <t>МОБУ "Сясьстройская СОШ 2"</t>
  </si>
  <si>
    <t>Замена оконных блоков, установка приборов учета тепловой энергии</t>
  </si>
  <si>
    <t>Экспертиза проекта и софинансирование</t>
  </si>
  <si>
    <t>Ремонт туалетных комнат, ремонт крыльца главного входа, замена линолеума</t>
  </si>
  <si>
    <t>МОБУ ДОД "ДЮСШ" Волховского муниципального района</t>
  </si>
  <si>
    <t>Ремонт фасада, отмостки, замена оконных блоков</t>
  </si>
  <si>
    <t>МКУК "Волховская МРБ"</t>
  </si>
  <si>
    <t>МОБУДОД "ВДШИ"</t>
  </si>
  <si>
    <t>Ремонт входного вестибюля и лестничного марша</t>
  </si>
  <si>
    <t>МКУ СРЦ "Радуга"</t>
  </si>
  <si>
    <t>Частичная замена аварийных участков системы горячего водоснабжения, косметический ремонт помещений</t>
  </si>
  <si>
    <t>Строительство автомобильной дороги "Подъезд к дер. Козарево"</t>
  </si>
  <si>
    <t>Софинансирование строительства объекта</t>
  </si>
  <si>
    <t>Дотация на выравнивание бюджетной обеспеченности  за счет средств областного бюджета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</si>
  <si>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</si>
  <si>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</si>
  <si>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организацию и проведение мероприятий в сфере культуры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</si>
  <si>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</si>
  <si>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</si>
  <si>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>Распределение дотации из районного фонда финансовой поддержки поселений Волховского муниципального района на 2016 год</t>
  </si>
  <si>
    <t>Распределение дотации на выравнивание бюджетной обеспеченности поселений на 2016 год из областного фонда финансовой поддержки</t>
  </si>
  <si>
    <t>областной бюджет</t>
  </si>
  <si>
    <t>Муниципальная программа Волховского муниципального района "Развитие физической культуры и спорта в Волховском муниципальном районе                      на 2014 – 2018 годы"</t>
  </si>
  <si>
    <t>МОБУ "Новоладожская средняя общеобразовательная школа № 1"</t>
  </si>
  <si>
    <t xml:space="preserve">Софинансирование работ по капитальному ремонту спортивной площадки </t>
  </si>
  <si>
    <t>Ремонтные работы в помещениях, замена входных дверей в здание, ремонт асфальтного покрытия</t>
  </si>
  <si>
    <t>Информация, утвержденная к опубликованию</t>
  </si>
  <si>
    <t>п. 5 решения Совета депутатов</t>
  </si>
  <si>
    <t>от 19 ноября 2015 года № 66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</si>
</sst>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  <numFmt numFmtId="189" formatCode="_-* #,##0_р_._-;\-* #,##0_р_._-;_-* &quot;-&quot;??_р_._-;_-@_-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0"/>
    <numFmt numFmtId="198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center" vertical="center"/>
      <protection/>
    </xf>
    <xf numFmtId="49" fontId="8" fillId="0" borderId="0" xfId="53" applyNumberFormat="1" applyFont="1" applyFill="1" applyAlignment="1">
      <alignment vertical="center"/>
      <protection/>
    </xf>
    <xf numFmtId="172" fontId="8" fillId="0" borderId="0" xfId="53" applyNumberFormat="1" applyFont="1" applyFill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top"/>
      <protection/>
    </xf>
    <xf numFmtId="172" fontId="10" fillId="0" borderId="11" xfId="53" applyNumberFormat="1" applyFont="1" applyFill="1" applyBorder="1" applyAlignment="1">
      <alignment horizontal="center" vertical="top"/>
      <protection/>
    </xf>
    <xf numFmtId="0" fontId="10" fillId="0" borderId="12" xfId="53" applyFont="1" applyFill="1" applyBorder="1" applyAlignment="1">
      <alignment horizontal="center" vertical="center"/>
      <protection/>
    </xf>
    <xf numFmtId="49" fontId="11" fillId="0" borderId="13" xfId="53" applyNumberFormat="1" applyFont="1" applyFill="1" applyBorder="1" applyAlignment="1">
      <alignment vertical="center"/>
      <protection/>
    </xf>
    <xf numFmtId="172" fontId="11" fillId="0" borderId="14" xfId="53" applyNumberFormat="1" applyFont="1" applyFill="1" applyBorder="1" applyAlignment="1">
      <alignment horizontal="center" vertical="center"/>
      <protection/>
    </xf>
    <xf numFmtId="0" fontId="10" fillId="0" borderId="15" xfId="53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vertical="center"/>
      <protection/>
    </xf>
    <xf numFmtId="172" fontId="10" fillId="0" borderId="15" xfId="53" applyNumberFormat="1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vertical="center"/>
      <protection/>
    </xf>
    <xf numFmtId="172" fontId="8" fillId="0" borderId="15" xfId="53" applyNumberFormat="1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vertical="center" wrapText="1"/>
      <protection/>
    </xf>
    <xf numFmtId="0" fontId="8" fillId="0" borderId="16" xfId="53" applyNumberFormat="1" applyFont="1" applyFill="1" applyBorder="1" applyAlignment="1">
      <alignment horizontal="left" vertical="center" wrapText="1"/>
      <protection/>
    </xf>
    <xf numFmtId="0" fontId="8" fillId="0" borderId="16" xfId="53" applyNumberFormat="1" applyFont="1" applyFill="1" applyBorder="1" applyAlignment="1">
      <alignment vertical="center" wrapText="1"/>
      <protection/>
    </xf>
    <xf numFmtId="49" fontId="8" fillId="0" borderId="16" xfId="53" applyNumberFormat="1" applyFont="1" applyFill="1" applyBorder="1" applyAlignment="1">
      <alignment vertical="center" wrapText="1"/>
      <protection/>
    </xf>
    <xf numFmtId="172" fontId="8" fillId="0" borderId="17" xfId="53" applyNumberFormat="1" applyFont="1" applyFill="1" applyBorder="1" applyAlignment="1">
      <alignment horizontal="center" vertical="center"/>
      <protection/>
    </xf>
    <xf numFmtId="0" fontId="8" fillId="0" borderId="15" xfId="53" applyNumberFormat="1" applyFont="1" applyFill="1" applyBorder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9" fillId="0" borderId="18" xfId="53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vertical="center"/>
      <protection/>
    </xf>
    <xf numFmtId="172" fontId="9" fillId="0" borderId="18" xfId="53" applyNumberFormat="1" applyFont="1" applyFill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9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185" fontId="12" fillId="0" borderId="0" xfId="53" applyNumberFormat="1" applyFont="1" applyAlignment="1">
      <alignment horizontal="center" vertical="center"/>
      <protection/>
    </xf>
    <xf numFmtId="49" fontId="5" fillId="0" borderId="12" xfId="53" applyNumberFormat="1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left" vertical="center" wrapText="1"/>
      <protection/>
    </xf>
    <xf numFmtId="49" fontId="8" fillId="0" borderId="17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85" fontId="4" fillId="0" borderId="17" xfId="67" applyNumberFormat="1" applyFont="1" applyFill="1" applyBorder="1" applyAlignment="1">
      <alignment horizontal="center" vertical="center"/>
    </xf>
    <xf numFmtId="0" fontId="4" fillId="0" borderId="2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3" fillId="0" borderId="17" xfId="53" applyNumberFormat="1" applyFont="1" applyBorder="1" applyAlignment="1">
      <alignment horizontal="center" vertical="center"/>
      <protection/>
    </xf>
    <xf numFmtId="185" fontId="9" fillId="0" borderId="18" xfId="67" applyNumberFormat="1" applyFont="1" applyBorder="1" applyAlignment="1">
      <alignment horizontal="center" vertical="center"/>
    </xf>
    <xf numFmtId="49" fontId="8" fillId="0" borderId="0" xfId="53" applyNumberFormat="1" applyFont="1" applyAlignment="1">
      <alignment vertical="center"/>
      <protection/>
    </xf>
    <xf numFmtId="185" fontId="8" fillId="0" borderId="0" xfId="53" applyNumberFormat="1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13" fillId="0" borderId="0" xfId="54" applyFont="1" applyAlignment="1">
      <alignment vertical="top"/>
      <protection/>
    </xf>
    <xf numFmtId="0" fontId="13" fillId="0" borderId="0" xfId="54" applyFont="1">
      <alignment/>
      <protection/>
    </xf>
    <xf numFmtId="0" fontId="13" fillId="0" borderId="0" xfId="54" applyFont="1" applyBorder="1" applyAlignment="1">
      <alignment vertical="top"/>
      <protection/>
    </xf>
    <xf numFmtId="0" fontId="13" fillId="0" borderId="0" xfId="57" applyFont="1" applyAlignment="1">
      <alignment horizontal="center" vertical="top"/>
      <protection/>
    </xf>
    <xf numFmtId="0" fontId="13" fillId="0" borderId="0" xfId="54" applyFont="1" applyAlignment="1">
      <alignment horizontal="center" vertical="top"/>
      <protection/>
    </xf>
    <xf numFmtId="0" fontId="5" fillId="0" borderId="22" xfId="54" applyFont="1" applyBorder="1" applyAlignment="1">
      <alignment horizontal="center" vertical="top" wrapText="1"/>
      <protection/>
    </xf>
    <xf numFmtId="0" fontId="5" fillId="0" borderId="22" xfId="57" applyFont="1" applyBorder="1" applyAlignment="1">
      <alignment horizontal="center" vertical="top" wrapText="1"/>
      <protection/>
    </xf>
    <xf numFmtId="0" fontId="13" fillId="0" borderId="22" xfId="54" applyFont="1" applyBorder="1" applyAlignment="1">
      <alignment horizontal="center" vertical="top" wrapText="1"/>
      <protection/>
    </xf>
    <xf numFmtId="0" fontId="13" fillId="0" borderId="22" xfId="57" applyFont="1" applyBorder="1" applyAlignment="1">
      <alignment horizontal="center" vertical="top" wrapText="1"/>
      <protection/>
    </xf>
    <xf numFmtId="0" fontId="13" fillId="0" borderId="0" xfId="54" applyFont="1" applyAlignment="1">
      <alignment wrapText="1"/>
      <protection/>
    </xf>
    <xf numFmtId="0" fontId="4" fillId="0" borderId="16" xfId="53" applyFont="1" applyBorder="1" applyAlignment="1">
      <alignment horizontal="left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23" xfId="53" applyFont="1" applyBorder="1" applyAlignment="1">
      <alignment vertical="center"/>
      <protection/>
    </xf>
    <xf numFmtId="0" fontId="4" fillId="0" borderId="23" xfId="53" applyFont="1" applyBorder="1" applyAlignment="1">
      <alignment vertical="center" wrapText="1"/>
      <protection/>
    </xf>
    <xf numFmtId="0" fontId="4" fillId="0" borderId="12" xfId="53" applyFont="1" applyBorder="1" applyAlignment="1">
      <alignment vertical="center"/>
      <protection/>
    </xf>
    <xf numFmtId="0" fontId="4" fillId="0" borderId="23" xfId="53" applyFont="1" applyBorder="1" applyAlignment="1">
      <alignment horizontal="left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4" fillId="0" borderId="23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4" fillId="0" borderId="23" xfId="53" applyFont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left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5" fillId="0" borderId="24" xfId="53" applyNumberFormat="1" applyFont="1" applyBorder="1" applyAlignment="1">
      <alignment horizontal="center" vertical="center"/>
      <protection/>
    </xf>
    <xf numFmtId="185" fontId="5" fillId="0" borderId="18" xfId="67" applyNumberFormat="1" applyFont="1" applyBorder="1" applyAlignment="1">
      <alignment horizontal="center" vertical="center"/>
    </xf>
    <xf numFmtId="0" fontId="5" fillId="0" borderId="19" xfId="53" applyFont="1" applyBorder="1" applyAlignment="1">
      <alignment vertical="center" wrapText="1"/>
      <protection/>
    </xf>
    <xf numFmtId="185" fontId="5" fillId="0" borderId="18" xfId="67" applyNumberFormat="1" applyFont="1" applyFill="1" applyBorder="1" applyAlignment="1">
      <alignment horizontal="center" vertical="center"/>
    </xf>
    <xf numFmtId="0" fontId="5" fillId="0" borderId="19" xfId="53" applyFont="1" applyBorder="1" applyAlignment="1">
      <alignment vertic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right" vertical="center"/>
      <protection/>
    </xf>
    <xf numFmtId="171" fontId="13" fillId="0" borderId="22" xfId="67" applyFont="1" applyFill="1" applyBorder="1" applyAlignment="1">
      <alignment horizontal="center" vertical="center" wrapText="1"/>
    </xf>
    <xf numFmtId="0" fontId="20" fillId="0" borderId="0" xfId="53" applyFont="1" applyFill="1" applyAlignment="1">
      <alignment vertical="center"/>
      <protection/>
    </xf>
    <xf numFmtId="171" fontId="20" fillId="0" borderId="0" xfId="67" applyFont="1" applyFill="1" applyAlignment="1">
      <alignment horizontal="center" vertical="center"/>
    </xf>
    <xf numFmtId="171" fontId="20" fillId="0" borderId="0" xfId="67" applyFont="1" applyFill="1" applyAlignment="1">
      <alignment horizontal="left" vertical="center"/>
    </xf>
    <xf numFmtId="172" fontId="8" fillId="0" borderId="0" xfId="53" applyNumberFormat="1" applyFont="1" applyFill="1" applyAlignment="1">
      <alignment vertical="center"/>
      <protection/>
    </xf>
    <xf numFmtId="0" fontId="2" fillId="0" borderId="0" xfId="53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172" fontId="12" fillId="0" borderId="0" xfId="53" applyNumberFormat="1" applyFont="1" applyAlignment="1">
      <alignment vertical="center"/>
      <protection/>
    </xf>
    <xf numFmtId="0" fontId="12" fillId="0" borderId="10" xfId="53" applyFont="1" applyBorder="1" applyAlignment="1">
      <alignment horizontal="center" vertical="center"/>
      <protection/>
    </xf>
    <xf numFmtId="172" fontId="12" fillId="0" borderId="10" xfId="53" applyNumberFormat="1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172" fontId="12" fillId="0" borderId="11" xfId="53" applyNumberFormat="1" applyFont="1" applyBorder="1" applyAlignment="1">
      <alignment horizontal="center" vertical="center"/>
      <protection/>
    </xf>
    <xf numFmtId="0" fontId="9" fillId="0" borderId="12" xfId="53" applyFont="1" applyBorder="1" applyAlignment="1">
      <alignment vertical="center"/>
      <protection/>
    </xf>
    <xf numFmtId="0" fontId="9" fillId="0" borderId="12" xfId="53" applyFont="1" applyBorder="1" applyAlignment="1">
      <alignment vertical="center" wrapText="1"/>
      <protection/>
    </xf>
    <xf numFmtId="172" fontId="9" fillId="0" borderId="15" xfId="53" applyNumberFormat="1" applyFont="1" applyBorder="1" applyAlignment="1">
      <alignment horizontal="center" vertical="center"/>
      <protection/>
    </xf>
    <xf numFmtId="0" fontId="21" fillId="0" borderId="0" xfId="53" applyFont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0" fontId="12" fillId="0" borderId="12" xfId="53" applyFont="1" applyBorder="1" applyAlignment="1">
      <alignment vertical="center" wrapText="1"/>
      <protection/>
    </xf>
    <xf numFmtId="172" fontId="12" fillId="0" borderId="15" xfId="53" applyNumberFormat="1" applyFont="1" applyBorder="1" applyAlignment="1">
      <alignment horizontal="center" vertical="center"/>
      <protection/>
    </xf>
    <xf numFmtId="0" fontId="22" fillId="0" borderId="0" xfId="53" applyFont="1" applyAlignment="1">
      <alignment vertical="center"/>
      <protection/>
    </xf>
    <xf numFmtId="0" fontId="12" fillId="0" borderId="15" xfId="53" applyFont="1" applyBorder="1" applyAlignment="1">
      <alignment vertical="center"/>
      <protection/>
    </xf>
    <xf numFmtId="0" fontId="12" fillId="0" borderId="15" xfId="53" applyFont="1" applyBorder="1" applyAlignment="1">
      <alignment vertical="center" wrapText="1"/>
      <protection/>
    </xf>
    <xf numFmtId="0" fontId="9" fillId="0" borderId="15" xfId="53" applyFont="1" applyBorder="1" applyAlignment="1">
      <alignment vertical="center"/>
      <protection/>
    </xf>
    <xf numFmtId="0" fontId="9" fillId="0" borderId="15" xfId="53" applyFont="1" applyBorder="1" applyAlignment="1">
      <alignment vertical="center" wrapText="1"/>
      <protection/>
    </xf>
    <xf numFmtId="0" fontId="12" fillId="0" borderId="25" xfId="53" applyFont="1" applyBorder="1" applyAlignment="1">
      <alignment vertical="center"/>
      <protection/>
    </xf>
    <xf numFmtId="0" fontId="12" fillId="0" borderId="25" xfId="53" applyFont="1" applyBorder="1" applyAlignment="1">
      <alignment vertical="center" wrapText="1"/>
      <protection/>
    </xf>
    <xf numFmtId="172" fontId="12" fillId="0" borderId="25" xfId="53" applyNumberFormat="1" applyFont="1" applyBorder="1" applyAlignment="1">
      <alignment horizontal="center" vertical="center"/>
      <protection/>
    </xf>
    <xf numFmtId="0" fontId="12" fillId="0" borderId="26" xfId="53" applyFont="1" applyBorder="1" applyAlignment="1">
      <alignment vertical="center"/>
      <protection/>
    </xf>
    <xf numFmtId="0" fontId="9" fillId="0" borderId="26" xfId="53" applyFont="1" applyBorder="1" applyAlignment="1">
      <alignment vertical="center"/>
      <protection/>
    </xf>
    <xf numFmtId="172" fontId="9" fillId="0" borderId="26" xfId="53" applyNumberFormat="1" applyFont="1" applyBorder="1" applyAlignment="1">
      <alignment horizontal="center" vertical="center"/>
      <protection/>
    </xf>
    <xf numFmtId="0" fontId="18" fillId="0" borderId="0" xfId="53" applyFont="1" applyBorder="1" applyAlignment="1">
      <alignment vertical="center"/>
      <protection/>
    </xf>
    <xf numFmtId="172" fontId="18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0" fontId="22" fillId="0" borderId="0" xfId="53" applyFont="1" applyBorder="1" applyAlignment="1">
      <alignment vertical="center"/>
      <protection/>
    </xf>
    <xf numFmtId="0" fontId="23" fillId="0" borderId="0" xfId="53" applyFont="1" applyBorder="1" applyAlignment="1">
      <alignment vertical="center"/>
      <protection/>
    </xf>
    <xf numFmtId="172" fontId="23" fillId="0" borderId="0" xfId="53" applyNumberFormat="1" applyFont="1" applyBorder="1" applyAlignment="1">
      <alignment horizontal="center" vertical="center"/>
      <protection/>
    </xf>
    <xf numFmtId="172" fontId="2" fillId="0" borderId="0" xfId="53" applyNumberFormat="1" applyAlignment="1">
      <alignment vertical="center"/>
      <protection/>
    </xf>
    <xf numFmtId="171" fontId="16" fillId="0" borderId="0" xfId="65" applyFont="1" applyFill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183" fontId="24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183" fontId="19" fillId="0" borderId="18" xfId="0" applyNumberFormat="1" applyFont="1" applyBorder="1" applyAlignment="1">
      <alignment horizontal="center"/>
    </xf>
    <xf numFmtId="0" fontId="4" fillId="0" borderId="16" xfId="53" applyFont="1" applyBorder="1" applyAlignment="1">
      <alignment vertical="center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1" fontId="13" fillId="0" borderId="0" xfId="67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20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171" fontId="6" fillId="0" borderId="0" xfId="67" applyFont="1" applyFill="1" applyAlignment="1">
      <alignment vertical="center"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vertical="center"/>
      <protection/>
    </xf>
    <xf numFmtId="0" fontId="22" fillId="0" borderId="0" xfId="53" applyFont="1" applyFill="1" applyAlignment="1">
      <alignment vertical="center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172" fontId="5" fillId="0" borderId="22" xfId="53" applyNumberFormat="1" applyFont="1" applyFill="1" applyBorder="1" applyAlignment="1">
      <alignment horizontal="center" vertical="center" wrapText="1"/>
      <protection/>
    </xf>
    <xf numFmtId="0" fontId="20" fillId="0" borderId="22" xfId="53" applyFont="1" applyFill="1" applyBorder="1" applyAlignment="1">
      <alignment vertical="center"/>
      <protection/>
    </xf>
    <xf numFmtId="0" fontId="13" fillId="0" borderId="27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vertical="center" wrapText="1"/>
      <protection/>
    </xf>
    <xf numFmtId="0" fontId="13" fillId="0" borderId="22" xfId="53" applyFont="1" applyFill="1" applyBorder="1" applyAlignment="1">
      <alignment vertical="center" wrapText="1"/>
      <protection/>
    </xf>
    <xf numFmtId="0" fontId="13" fillId="0" borderId="0" xfId="53" applyFont="1" applyFill="1" applyAlignment="1">
      <alignment horizontal="right" vertical="center"/>
      <protection/>
    </xf>
    <xf numFmtId="0" fontId="13" fillId="0" borderId="22" xfId="53" applyFont="1" applyFill="1" applyBorder="1" applyAlignment="1">
      <alignment horizontal="center" vertical="center"/>
      <protection/>
    </xf>
    <xf numFmtId="3" fontId="5" fillId="0" borderId="22" xfId="53" applyNumberFormat="1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vertical="center" wrapText="1"/>
      <protection/>
    </xf>
    <xf numFmtId="172" fontId="5" fillId="0" borderId="22" xfId="53" applyNumberFormat="1" applyFont="1" applyFill="1" applyBorder="1" applyAlignment="1">
      <alignment horizontal="center" vertical="center"/>
      <protection/>
    </xf>
    <xf numFmtId="0" fontId="5" fillId="0" borderId="22" xfId="67" applyNumberFormat="1" applyFont="1" applyFill="1" applyBorder="1" applyAlignment="1">
      <alignment horizontal="center" vertical="center"/>
    </xf>
    <xf numFmtId="172" fontId="5" fillId="0" borderId="22" xfId="67" applyNumberFormat="1" applyFont="1" applyFill="1" applyBorder="1" applyAlignment="1">
      <alignment horizontal="center" vertical="center"/>
    </xf>
    <xf numFmtId="0" fontId="13" fillId="0" borderId="28" xfId="53" applyFont="1" applyFill="1" applyBorder="1" applyAlignment="1">
      <alignment vertical="center" wrapText="1"/>
      <protection/>
    </xf>
    <xf numFmtId="171" fontId="17" fillId="0" borderId="0" xfId="68" applyFont="1" applyFill="1" applyAlignment="1">
      <alignment horizontal="right" vertical="center"/>
    </xf>
    <xf numFmtId="0" fontId="5" fillId="0" borderId="0" xfId="57" applyFont="1" applyBorder="1" applyAlignment="1">
      <alignment horizontal="center" vertical="top" wrapText="1"/>
      <protection/>
    </xf>
    <xf numFmtId="0" fontId="17" fillId="0" borderId="22" xfId="0" applyFont="1" applyFill="1" applyBorder="1" applyAlignment="1">
      <alignment horizontal="left" wrapText="1"/>
    </xf>
    <xf numFmtId="171" fontId="13" fillId="0" borderId="22" xfId="68" applyFont="1" applyBorder="1" applyAlignment="1">
      <alignment horizontal="center" vertical="center" wrapText="1"/>
    </xf>
    <xf numFmtId="0" fontId="5" fillId="0" borderId="22" xfId="54" applyFont="1" applyBorder="1" applyAlignment="1">
      <alignment horizontal="left" vertical="top" wrapText="1"/>
      <protection/>
    </xf>
    <xf numFmtId="171" fontId="5" fillId="0" borderId="22" xfId="68" applyFont="1" applyBorder="1" applyAlignment="1">
      <alignment horizontal="center" vertical="center" wrapText="1"/>
    </xf>
    <xf numFmtId="0" fontId="5" fillId="0" borderId="0" xfId="54" applyFont="1" applyAlignment="1">
      <alignment horizontal="left"/>
      <protection/>
    </xf>
    <xf numFmtId="173" fontId="13" fillId="0" borderId="22" xfId="0" applyNumberFormat="1" applyFont="1" applyFill="1" applyBorder="1" applyAlignment="1">
      <alignment horizontal="left" vertical="top" wrapText="1"/>
    </xf>
    <xf numFmtId="2" fontId="13" fillId="0" borderId="22" xfId="0" applyNumberFormat="1" applyFont="1" applyFill="1" applyBorder="1" applyAlignment="1">
      <alignment horizontal="left" vertical="top" wrapText="1"/>
    </xf>
    <xf numFmtId="11" fontId="13" fillId="0" borderId="22" xfId="0" applyNumberFormat="1" applyFont="1" applyFill="1" applyBorder="1" applyAlignment="1">
      <alignment horizontal="left" vertical="top" wrapText="1"/>
    </xf>
    <xf numFmtId="49" fontId="5" fillId="0" borderId="22" xfId="54" applyNumberFormat="1" applyFont="1" applyBorder="1" applyAlignment="1">
      <alignment vertical="top" wrapText="1"/>
      <protection/>
    </xf>
    <xf numFmtId="171" fontId="5" fillId="0" borderId="22" xfId="68" applyFont="1" applyBorder="1" applyAlignment="1">
      <alignment horizontal="center" vertical="center"/>
    </xf>
    <xf numFmtId="171" fontId="20" fillId="0" borderId="0" xfId="67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185" fontId="4" fillId="0" borderId="18" xfId="67" applyNumberFormat="1" applyFont="1" applyFill="1" applyBorder="1" applyAlignment="1">
      <alignment horizontal="center" vertical="center"/>
    </xf>
    <xf numFmtId="0" fontId="8" fillId="0" borderId="29" xfId="53" applyFont="1" applyBorder="1" applyAlignment="1">
      <alignment vertical="center"/>
      <protection/>
    </xf>
    <xf numFmtId="0" fontId="8" fillId="0" borderId="30" xfId="53" applyFont="1" applyBorder="1" applyAlignment="1">
      <alignment vertical="center"/>
      <protection/>
    </xf>
    <xf numFmtId="0" fontId="8" fillId="0" borderId="31" xfId="53" applyFont="1" applyBorder="1" applyAlignment="1">
      <alignment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>
      <alignment horizontal="center" vertical="center"/>
      <protection/>
    </xf>
    <xf numFmtId="185" fontId="4" fillId="0" borderId="29" xfId="67" applyNumberFormat="1" applyFont="1" applyBorder="1" applyAlignment="1">
      <alignment horizontal="center" vertical="center"/>
    </xf>
    <xf numFmtId="185" fontId="4" fillId="0" borderId="31" xfId="67" applyNumberFormat="1" applyFont="1" applyFill="1" applyBorder="1" applyAlignment="1">
      <alignment horizontal="center" vertical="center"/>
    </xf>
    <xf numFmtId="0" fontId="9" fillId="0" borderId="0" xfId="53" applyFont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49" fontId="10" fillId="0" borderId="32" xfId="53" applyNumberFormat="1" applyFont="1" applyFill="1" applyBorder="1" applyAlignment="1">
      <alignment horizontal="center" vertical="center"/>
      <protection/>
    </xf>
    <xf numFmtId="49" fontId="10" fillId="0" borderId="33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185" fontId="5" fillId="0" borderId="10" xfId="53" applyNumberFormat="1" applyFont="1" applyBorder="1" applyAlignment="1">
      <alignment horizontal="center" vertical="center" wrapText="1"/>
      <protection/>
    </xf>
    <xf numFmtId="185" fontId="5" fillId="0" borderId="11" xfId="53" applyNumberFormat="1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5" fillId="0" borderId="34" xfId="53" applyFont="1" applyFill="1" applyBorder="1" applyAlignment="1">
      <alignment horizontal="left" vertical="center" wrapText="1"/>
      <protection/>
    </xf>
    <xf numFmtId="0" fontId="5" fillId="0" borderId="27" xfId="53" applyFont="1" applyFill="1" applyBorder="1" applyAlignment="1">
      <alignment horizontal="left" vertical="center" wrapText="1"/>
      <protection/>
    </xf>
    <xf numFmtId="171" fontId="13" fillId="0" borderId="34" xfId="67" applyFont="1" applyFill="1" applyBorder="1" applyAlignment="1">
      <alignment horizontal="center" vertical="center"/>
    </xf>
    <xf numFmtId="171" fontId="13" fillId="0" borderId="28" xfId="67" applyFont="1" applyFill="1" applyBorder="1" applyAlignment="1">
      <alignment horizontal="center" vertical="center"/>
    </xf>
    <xf numFmtId="0" fontId="25" fillId="0" borderId="34" xfId="53" applyFont="1" applyFill="1" applyBorder="1" applyAlignment="1">
      <alignment horizontal="center" vertical="center" wrapText="1"/>
      <protection/>
    </xf>
    <xf numFmtId="0" fontId="25" fillId="0" borderId="27" xfId="53" applyFont="1" applyFill="1" applyBorder="1" applyAlignment="1">
      <alignment horizontal="center" vertical="center" wrapText="1"/>
      <protection/>
    </xf>
    <xf numFmtId="0" fontId="25" fillId="0" borderId="28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left" vertical="center" wrapText="1"/>
      <protection/>
    </xf>
    <xf numFmtId="0" fontId="6" fillId="0" borderId="28" xfId="53" applyFont="1" applyFill="1" applyBorder="1" applyAlignment="1">
      <alignment horizontal="left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171" fontId="20" fillId="0" borderId="35" xfId="67" applyFont="1" applyFill="1" applyBorder="1" applyAlignment="1">
      <alignment horizontal="center" vertical="center"/>
    </xf>
    <xf numFmtId="171" fontId="13" fillId="0" borderId="22" xfId="67" applyFont="1" applyFill="1" applyBorder="1" applyAlignment="1">
      <alignment horizontal="center" vertical="center" wrapText="1"/>
    </xf>
    <xf numFmtId="0" fontId="5" fillId="0" borderId="28" xfId="53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3"/>
  <sheetViews>
    <sheetView zoomScalePageLayoutView="0" workbookViewId="0" topLeftCell="A1">
      <selection activeCell="C10" sqref="A1:IV16384"/>
    </sheetView>
  </sheetViews>
  <sheetFormatPr defaultColWidth="10.00390625" defaultRowHeight="15"/>
  <cols>
    <col min="1" max="1" width="39.140625" style="88" customWidth="1"/>
    <col min="2" max="2" width="81.421875" style="88" customWidth="1"/>
    <col min="3" max="3" width="18.28125" style="122" customWidth="1"/>
    <col min="4" max="16384" width="10.00390625" style="88" customWidth="1"/>
  </cols>
  <sheetData>
    <row r="1" ht="12.75">
      <c r="C1" s="180" t="s">
        <v>269</v>
      </c>
    </row>
    <row r="2" ht="12.75">
      <c r="C2" s="180" t="s">
        <v>270</v>
      </c>
    </row>
    <row r="3" ht="12.75">
      <c r="C3" s="180" t="s">
        <v>63</v>
      </c>
    </row>
    <row r="4" ht="12.75">
      <c r="C4" s="180" t="s">
        <v>271</v>
      </c>
    </row>
    <row r="5" ht="12.75">
      <c r="C5" s="31"/>
    </row>
    <row r="7" spans="1:3" s="89" customFormat="1" ht="46.5" customHeight="1">
      <c r="A7" s="189" t="s">
        <v>198</v>
      </c>
      <c r="B7" s="189"/>
      <c r="C7" s="32"/>
    </row>
    <row r="8" spans="1:3" ht="19.5" thickBot="1">
      <c r="A8" s="90"/>
      <c r="B8" s="90"/>
      <c r="C8" s="91"/>
    </row>
    <row r="9" spans="1:3" ht="18.75">
      <c r="A9" s="92" t="s">
        <v>64</v>
      </c>
      <c r="B9" s="190" t="s">
        <v>148</v>
      </c>
      <c r="C9" s="93" t="s">
        <v>66</v>
      </c>
    </row>
    <row r="10" spans="1:3" ht="19.5" thickBot="1">
      <c r="A10" s="94" t="s">
        <v>67</v>
      </c>
      <c r="B10" s="191"/>
      <c r="C10" s="95" t="s">
        <v>149</v>
      </c>
    </row>
    <row r="11" spans="1:3" s="99" customFormat="1" ht="42" customHeight="1">
      <c r="A11" s="96" t="s">
        <v>150</v>
      </c>
      <c r="B11" s="97" t="s">
        <v>151</v>
      </c>
      <c r="C11" s="98">
        <f>C12</f>
        <v>20485.8</v>
      </c>
    </row>
    <row r="12" spans="1:3" s="99" customFormat="1" ht="42" customHeight="1">
      <c r="A12" s="100" t="s">
        <v>152</v>
      </c>
      <c r="B12" s="101" t="s">
        <v>195</v>
      </c>
      <c r="C12" s="102">
        <v>20485.8</v>
      </c>
    </row>
    <row r="13" spans="1:3" s="103" customFormat="1" ht="54" customHeight="1">
      <c r="A13" s="96" t="s">
        <v>153</v>
      </c>
      <c r="B13" s="97" t="s">
        <v>154</v>
      </c>
      <c r="C13" s="98">
        <f>C14+C15</f>
        <v>-6400</v>
      </c>
    </row>
    <row r="14" spans="1:3" s="103" customFormat="1" ht="62.25" customHeight="1">
      <c r="A14" s="104" t="s">
        <v>155</v>
      </c>
      <c r="B14" s="105" t="s">
        <v>156</v>
      </c>
      <c r="C14" s="102">
        <v>30000</v>
      </c>
    </row>
    <row r="15" spans="1:3" s="103" customFormat="1" ht="54.75" customHeight="1">
      <c r="A15" s="104" t="s">
        <v>157</v>
      </c>
      <c r="B15" s="105" t="s">
        <v>158</v>
      </c>
      <c r="C15" s="102">
        <v>-36400</v>
      </c>
    </row>
    <row r="16" spans="1:3" s="103" customFormat="1" ht="37.5" hidden="1">
      <c r="A16" s="106" t="s">
        <v>159</v>
      </c>
      <c r="B16" s="97" t="s">
        <v>160</v>
      </c>
      <c r="C16" s="98"/>
    </row>
    <row r="17" spans="1:3" ht="42" customHeight="1">
      <c r="A17" s="106" t="s">
        <v>161</v>
      </c>
      <c r="B17" s="107" t="s">
        <v>162</v>
      </c>
      <c r="C17" s="98">
        <f>C19+C20+C18</f>
        <v>20000</v>
      </c>
    </row>
    <row r="18" spans="1:3" s="89" customFormat="1" ht="56.25">
      <c r="A18" s="104" t="s">
        <v>163</v>
      </c>
      <c r="B18" s="105" t="s">
        <v>164</v>
      </c>
      <c r="C18" s="102">
        <v>20000</v>
      </c>
    </row>
    <row r="19" spans="1:3" s="89" customFormat="1" ht="62.25" customHeight="1">
      <c r="A19" s="104" t="s">
        <v>165</v>
      </c>
      <c r="B19" s="105" t="s">
        <v>166</v>
      </c>
      <c r="C19" s="102">
        <v>-20000</v>
      </c>
    </row>
    <row r="20" spans="1:3" s="89" customFormat="1" ht="75">
      <c r="A20" s="104" t="s">
        <v>167</v>
      </c>
      <c r="B20" s="105" t="s">
        <v>168</v>
      </c>
      <c r="C20" s="102">
        <v>20000</v>
      </c>
    </row>
    <row r="21" spans="1:3" s="89" customFormat="1" ht="18.75" hidden="1">
      <c r="A21" s="108"/>
      <c r="B21" s="109"/>
      <c r="C21" s="110"/>
    </row>
    <row r="22" spans="1:3" ht="31.5" customHeight="1" hidden="1">
      <c r="A22" s="106" t="s">
        <v>169</v>
      </c>
      <c r="B22" s="107" t="s">
        <v>170</v>
      </c>
      <c r="C22" s="98">
        <f>C24</f>
        <v>0</v>
      </c>
    </row>
    <row r="23" spans="1:3" s="89" customFormat="1" ht="18.75" hidden="1">
      <c r="A23" s="108"/>
      <c r="B23" s="109"/>
      <c r="C23" s="110"/>
    </row>
    <row r="24" spans="1:3" s="89" customFormat="1" ht="37.5" hidden="1">
      <c r="A24" s="108" t="s">
        <v>171</v>
      </c>
      <c r="B24" s="109" t="s">
        <v>172</v>
      </c>
      <c r="C24" s="110"/>
    </row>
    <row r="25" spans="1:3" s="89" customFormat="1" ht="18.75" hidden="1">
      <c r="A25" s="108"/>
      <c r="B25" s="109"/>
      <c r="C25" s="110"/>
    </row>
    <row r="26" spans="1:3" s="89" customFormat="1" ht="32.25" customHeight="1" thickBot="1">
      <c r="A26" s="111"/>
      <c r="B26" s="112" t="s">
        <v>173</v>
      </c>
      <c r="C26" s="113">
        <f>C11+C13+C17+C16+C22</f>
        <v>34085.8</v>
      </c>
    </row>
    <row r="27" spans="1:3" ht="12.75">
      <c r="A27" s="114"/>
      <c r="B27" s="114"/>
      <c r="C27" s="115"/>
    </row>
    <row r="28" spans="1:3" ht="12.75">
      <c r="A28" s="116"/>
      <c r="B28" s="116"/>
      <c r="C28" s="117"/>
    </row>
    <row r="29" spans="1:3" s="89" customFormat="1" ht="12.75">
      <c r="A29" s="116"/>
      <c r="B29" s="116"/>
      <c r="C29" s="117"/>
    </row>
    <row r="30" spans="1:3" s="89" customFormat="1" ht="12.75">
      <c r="A30" s="114"/>
      <c r="B30" s="114"/>
      <c r="C30" s="115"/>
    </row>
    <row r="31" spans="1:3" s="89" customFormat="1" ht="12.75">
      <c r="A31" s="114"/>
      <c r="B31" s="118"/>
      <c r="C31" s="115"/>
    </row>
    <row r="32" spans="1:3" ht="12.75">
      <c r="A32" s="114"/>
      <c r="B32" s="118"/>
      <c r="C32" s="115"/>
    </row>
    <row r="33" spans="1:3" ht="18">
      <c r="A33" s="119"/>
      <c r="B33" s="120"/>
      <c r="C33" s="121"/>
    </row>
  </sheetData>
  <sheetProtection/>
  <mergeCells count="2">
    <mergeCell ref="A7:B7"/>
    <mergeCell ref="B9:B10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1"/>
  <sheetViews>
    <sheetView zoomScale="115" zoomScaleNormal="115" zoomScalePageLayoutView="0" workbookViewId="0" topLeftCell="B1">
      <selection activeCell="C10" sqref="A1:IV16384"/>
    </sheetView>
  </sheetViews>
  <sheetFormatPr defaultColWidth="1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16384" width="10.140625" style="1" customWidth="1"/>
  </cols>
  <sheetData>
    <row r="1" ht="12.75">
      <c r="C1" s="180" t="s">
        <v>269</v>
      </c>
    </row>
    <row r="2" ht="12.75">
      <c r="C2" s="180" t="s">
        <v>270</v>
      </c>
    </row>
    <row r="3" ht="12.75">
      <c r="C3" s="180" t="s">
        <v>63</v>
      </c>
    </row>
    <row r="4" ht="12.75">
      <c r="C4" s="180" t="s">
        <v>271</v>
      </c>
    </row>
    <row r="5" ht="12.75">
      <c r="C5" s="82"/>
    </row>
    <row r="7" spans="1:3" ht="39.75" customHeight="1">
      <c r="A7" s="194" t="s">
        <v>199</v>
      </c>
      <c r="B7" s="194"/>
      <c r="C7" s="194"/>
    </row>
    <row r="8" spans="1:3" ht="13.5" thickBot="1">
      <c r="A8" s="3"/>
      <c r="B8" s="4"/>
      <c r="C8" s="5"/>
    </row>
    <row r="9" spans="1:3" ht="12.75">
      <c r="A9" s="6" t="s">
        <v>64</v>
      </c>
      <c r="B9" s="192" t="s">
        <v>65</v>
      </c>
      <c r="C9" s="7" t="s">
        <v>66</v>
      </c>
    </row>
    <row r="10" spans="1:3" ht="13.5" thickBot="1">
      <c r="A10" s="8" t="s">
        <v>67</v>
      </c>
      <c r="B10" s="193"/>
      <c r="C10" s="9" t="s">
        <v>68</v>
      </c>
    </row>
    <row r="11" spans="1:3" ht="16.5">
      <c r="A11" s="10" t="s">
        <v>69</v>
      </c>
      <c r="B11" s="11" t="s">
        <v>70</v>
      </c>
      <c r="C11" s="12">
        <f>C12+C14+C19+C21+C25+C29+C32+C34+C35+C27</f>
        <v>671246.2999999999</v>
      </c>
    </row>
    <row r="12" spans="1:3" ht="16.5" customHeight="1">
      <c r="A12" s="13" t="s">
        <v>71</v>
      </c>
      <c r="B12" s="14" t="s">
        <v>72</v>
      </c>
      <c r="C12" s="15">
        <f>C13</f>
        <v>437082.6</v>
      </c>
    </row>
    <row r="13" spans="1:3" ht="12.75">
      <c r="A13" s="16" t="s">
        <v>73</v>
      </c>
      <c r="B13" s="17" t="s">
        <v>74</v>
      </c>
      <c r="C13" s="18">
        <v>437082.6</v>
      </c>
    </row>
    <row r="14" spans="1:3" ht="12.75">
      <c r="A14" s="13" t="s">
        <v>75</v>
      </c>
      <c r="B14" s="14" t="s">
        <v>76</v>
      </c>
      <c r="C14" s="15">
        <f>C16+C17+C15+C18</f>
        <v>102945.5</v>
      </c>
    </row>
    <row r="15" spans="1:3" ht="12.75">
      <c r="A15" s="16" t="s">
        <v>77</v>
      </c>
      <c r="B15" s="17" t="s">
        <v>78</v>
      </c>
      <c r="C15" s="18">
        <v>58218.7</v>
      </c>
    </row>
    <row r="16" spans="1:3" ht="12.75">
      <c r="A16" s="16" t="s">
        <v>79</v>
      </c>
      <c r="B16" s="17" t="s">
        <v>80</v>
      </c>
      <c r="C16" s="18">
        <v>44445.5</v>
      </c>
    </row>
    <row r="17" spans="1:3" ht="12.75">
      <c r="A17" s="16" t="s">
        <v>81</v>
      </c>
      <c r="B17" s="17" t="s">
        <v>82</v>
      </c>
      <c r="C17" s="18">
        <v>228.8</v>
      </c>
    </row>
    <row r="18" spans="1:3" ht="12.75">
      <c r="A18" s="16" t="s">
        <v>217</v>
      </c>
      <c r="B18" s="17" t="s">
        <v>147</v>
      </c>
      <c r="C18" s="18">
        <v>52.5</v>
      </c>
    </row>
    <row r="19" spans="1:3" ht="12.75">
      <c r="A19" s="13" t="s">
        <v>83</v>
      </c>
      <c r="B19" s="14" t="s">
        <v>84</v>
      </c>
      <c r="C19" s="15">
        <f>C20</f>
        <v>8116.2</v>
      </c>
    </row>
    <row r="20" spans="1:3" ht="12.75">
      <c r="A20" s="19" t="s">
        <v>85</v>
      </c>
      <c r="B20" s="17" t="s">
        <v>86</v>
      </c>
      <c r="C20" s="18">
        <v>8116.2</v>
      </c>
    </row>
    <row r="21" spans="1:3" ht="34.5" customHeight="1">
      <c r="A21" s="10" t="s">
        <v>87</v>
      </c>
      <c r="B21" s="20" t="s">
        <v>88</v>
      </c>
      <c r="C21" s="15">
        <f>C22+C23+C24</f>
        <v>56171.1</v>
      </c>
    </row>
    <row r="22" spans="1:3" ht="43.5" customHeight="1">
      <c r="A22" s="16" t="s">
        <v>215</v>
      </c>
      <c r="B22" s="21" t="s">
        <v>216</v>
      </c>
      <c r="C22" s="18">
        <v>55876.1</v>
      </c>
    </row>
    <row r="23" spans="1:3" ht="52.5" customHeight="1">
      <c r="A23" s="16" t="s">
        <v>128</v>
      </c>
      <c r="B23" s="22" t="s">
        <v>184</v>
      </c>
      <c r="C23" s="18">
        <v>180</v>
      </c>
    </row>
    <row r="24" spans="1:3" ht="25.5">
      <c r="A24" s="16" t="s">
        <v>129</v>
      </c>
      <c r="B24" s="23" t="s">
        <v>196</v>
      </c>
      <c r="C24" s="24">
        <v>115</v>
      </c>
    </row>
    <row r="25" spans="1:3" ht="15" customHeight="1">
      <c r="A25" s="13" t="s">
        <v>89</v>
      </c>
      <c r="B25" s="14" t="s">
        <v>90</v>
      </c>
      <c r="C25" s="15">
        <f>C26</f>
        <v>7780.9</v>
      </c>
    </row>
    <row r="26" spans="1:3" ht="12.75">
      <c r="A26" s="16" t="s">
        <v>91</v>
      </c>
      <c r="B26" s="17" t="s">
        <v>92</v>
      </c>
      <c r="C26" s="18">
        <v>7780.9</v>
      </c>
    </row>
    <row r="27" spans="1:3" ht="12.75">
      <c r="A27" s="13" t="s">
        <v>93</v>
      </c>
      <c r="B27" s="14" t="s">
        <v>94</v>
      </c>
      <c r="C27" s="15">
        <f>C28</f>
        <v>21500</v>
      </c>
    </row>
    <row r="28" spans="1:3" ht="18" customHeight="1">
      <c r="A28" s="16" t="s">
        <v>95</v>
      </c>
      <c r="B28" s="23" t="s">
        <v>96</v>
      </c>
      <c r="C28" s="18">
        <v>21500</v>
      </c>
    </row>
    <row r="29" spans="1:3" ht="17.25" customHeight="1">
      <c r="A29" s="13" t="s">
        <v>97</v>
      </c>
      <c r="B29" s="14" t="s">
        <v>98</v>
      </c>
      <c r="C29" s="15">
        <f>C30+C31</f>
        <v>29050</v>
      </c>
    </row>
    <row r="30" spans="1:3" ht="39.75" customHeight="1">
      <c r="A30" s="16" t="s">
        <v>99</v>
      </c>
      <c r="B30" s="25" t="s">
        <v>218</v>
      </c>
      <c r="C30" s="18">
        <v>1000</v>
      </c>
    </row>
    <row r="31" spans="1:3" ht="12.75">
      <c r="A31" s="16" t="s">
        <v>100</v>
      </c>
      <c r="B31" s="26" t="s">
        <v>219</v>
      </c>
      <c r="C31" s="18">
        <v>28050</v>
      </c>
    </row>
    <row r="32" spans="1:3" ht="12.75" hidden="1">
      <c r="A32" s="13" t="s">
        <v>101</v>
      </c>
      <c r="B32" s="14" t="s">
        <v>102</v>
      </c>
      <c r="C32" s="15">
        <f>C33</f>
        <v>0</v>
      </c>
    </row>
    <row r="33" spans="1:3" ht="30.75" customHeight="1" hidden="1">
      <c r="A33" s="16" t="s">
        <v>103</v>
      </c>
      <c r="B33" s="23" t="s">
        <v>104</v>
      </c>
      <c r="C33" s="18"/>
    </row>
    <row r="34" spans="1:3" ht="15" customHeight="1">
      <c r="A34" s="13" t="s">
        <v>105</v>
      </c>
      <c r="B34" s="14" t="s">
        <v>106</v>
      </c>
      <c r="C34" s="15">
        <v>7800</v>
      </c>
    </row>
    <row r="35" spans="1:3" ht="15" customHeight="1">
      <c r="A35" s="13" t="s">
        <v>107</v>
      </c>
      <c r="B35" s="14" t="s">
        <v>108</v>
      </c>
      <c r="C35" s="15">
        <f>C36</f>
        <v>800</v>
      </c>
    </row>
    <row r="36" spans="1:3" ht="17.25" customHeight="1">
      <c r="A36" s="16" t="s">
        <v>109</v>
      </c>
      <c r="B36" s="17" t="s">
        <v>110</v>
      </c>
      <c r="C36" s="18">
        <v>800</v>
      </c>
    </row>
    <row r="37" spans="1:3" ht="17.25" customHeight="1" thickBot="1">
      <c r="A37" s="13" t="s">
        <v>111</v>
      </c>
      <c r="B37" s="14" t="s">
        <v>112</v>
      </c>
      <c r="C37" s="15">
        <v>1857263.4</v>
      </c>
    </row>
    <row r="38" spans="1:3" ht="19.5" thickBot="1">
      <c r="A38" s="27"/>
      <c r="B38" s="28" t="s">
        <v>113</v>
      </c>
      <c r="C38" s="29">
        <f>C11+C37</f>
        <v>2528509.6999999997</v>
      </c>
    </row>
    <row r="40" ht="12.75">
      <c r="C40" s="87"/>
    </row>
    <row r="41" ht="12.75">
      <c r="C41" s="87"/>
    </row>
  </sheetData>
  <sheetProtection/>
  <mergeCells count="2">
    <mergeCell ref="B9:B10"/>
    <mergeCell ref="A7:C7"/>
  </mergeCells>
  <printOptions horizontalCentered="1"/>
  <pageMargins left="0.984251968503937" right="0.5905511811023623" top="0.5905511811023623" bottom="0.5905511811023623" header="0.31496062992125984" footer="0.31496062992125984"/>
  <pageSetup fitToHeight="4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5"/>
  <sheetViews>
    <sheetView workbookViewId="0" topLeftCell="A1">
      <selection activeCell="F19" sqref="F19"/>
    </sheetView>
  </sheetViews>
  <sheetFormatPr defaultColWidth="15.00390625" defaultRowHeight="15"/>
  <cols>
    <col min="1" max="1" width="70.421875" style="30" customWidth="1"/>
    <col min="2" max="2" width="15.00390625" style="30" customWidth="1"/>
    <col min="3" max="3" width="18.28125" style="30" customWidth="1"/>
    <col min="4" max="4" width="20.140625" style="46" customWidth="1"/>
    <col min="5" max="231" width="10.00390625" style="30" customWidth="1"/>
    <col min="232" max="232" width="70.421875" style="30" customWidth="1"/>
    <col min="233" max="16384" width="15.00390625" style="30" customWidth="1"/>
  </cols>
  <sheetData>
    <row r="1" ht="12.75">
      <c r="D1" s="180" t="s">
        <v>269</v>
      </c>
    </row>
    <row r="2" ht="12.75">
      <c r="D2" s="180" t="s">
        <v>270</v>
      </c>
    </row>
    <row r="3" ht="12.75">
      <c r="D3" s="180" t="s">
        <v>63</v>
      </c>
    </row>
    <row r="4" ht="12.75">
      <c r="D4" s="180" t="s">
        <v>271</v>
      </c>
    </row>
    <row r="5" ht="12.75">
      <c r="D5" s="31"/>
    </row>
    <row r="7" spans="1:4" ht="30" customHeight="1">
      <c r="A7" s="203" t="s">
        <v>200</v>
      </c>
      <c r="B7" s="203"/>
      <c r="C7" s="203"/>
      <c r="D7" s="203"/>
    </row>
    <row r="8" spans="1:4" ht="18.75">
      <c r="A8" s="32"/>
      <c r="B8" s="32"/>
      <c r="C8" s="32"/>
      <c r="D8" s="30"/>
    </row>
    <row r="9" spans="1:4" ht="19.5" thickBot="1">
      <c r="A9" s="33"/>
      <c r="B9" s="33"/>
      <c r="C9" s="33"/>
      <c r="D9" s="34"/>
    </row>
    <row r="10" spans="1:4" ht="24" customHeight="1" thickBot="1">
      <c r="A10" s="199" t="s">
        <v>123</v>
      </c>
      <c r="B10" s="195" t="s">
        <v>116</v>
      </c>
      <c r="C10" s="196"/>
      <c r="D10" s="201" t="s">
        <v>124</v>
      </c>
    </row>
    <row r="11" spans="1:4" ht="15.75" customHeight="1" thickBot="1">
      <c r="A11" s="200"/>
      <c r="B11" s="47" t="s">
        <v>117</v>
      </c>
      <c r="C11" s="48" t="s">
        <v>118</v>
      </c>
      <c r="D11" s="202"/>
    </row>
    <row r="12" spans="1:4" ht="16.5" thickBot="1">
      <c r="A12" s="73" t="s">
        <v>47</v>
      </c>
      <c r="B12" s="74" t="s">
        <v>46</v>
      </c>
      <c r="C12" s="75"/>
      <c r="D12" s="76">
        <f>D13+D14+D16+D17+D18+D15</f>
        <v>214996.2</v>
      </c>
    </row>
    <row r="13" spans="1:4" ht="45.75" customHeight="1">
      <c r="A13" s="72" t="s">
        <v>25</v>
      </c>
      <c r="B13" s="69"/>
      <c r="C13" s="185" t="s">
        <v>24</v>
      </c>
      <c r="D13" s="182">
        <v>5604.9</v>
      </c>
    </row>
    <row r="14" spans="1:4" ht="44.25" customHeight="1">
      <c r="A14" s="72" t="s">
        <v>127</v>
      </c>
      <c r="B14" s="69"/>
      <c r="C14" s="64" t="s">
        <v>19</v>
      </c>
      <c r="D14" s="183">
        <v>72202.9</v>
      </c>
    </row>
    <row r="15" spans="1:4" ht="15">
      <c r="A15" s="68" t="s">
        <v>213</v>
      </c>
      <c r="B15" s="69"/>
      <c r="C15" s="64" t="s">
        <v>214</v>
      </c>
      <c r="D15" s="183">
        <v>211.7</v>
      </c>
    </row>
    <row r="16" spans="1:4" ht="30">
      <c r="A16" s="66" t="s">
        <v>23</v>
      </c>
      <c r="B16" s="71"/>
      <c r="C16" s="64" t="s">
        <v>22</v>
      </c>
      <c r="D16" s="183">
        <v>22684.6</v>
      </c>
    </row>
    <row r="17" spans="1:4" ht="15">
      <c r="A17" s="68" t="s">
        <v>50</v>
      </c>
      <c r="B17" s="69"/>
      <c r="C17" s="64" t="s">
        <v>43</v>
      </c>
      <c r="D17" s="183">
        <v>15000</v>
      </c>
    </row>
    <row r="18" spans="1:4" ht="15.75" thickBot="1">
      <c r="A18" s="41" t="s">
        <v>21</v>
      </c>
      <c r="B18" s="37"/>
      <c r="C18" s="186" t="s">
        <v>20</v>
      </c>
      <c r="D18" s="184">
        <v>99292.1</v>
      </c>
    </row>
    <row r="19" spans="1:4" ht="46.5" customHeight="1" thickBot="1">
      <c r="A19" s="77" t="s">
        <v>52</v>
      </c>
      <c r="B19" s="74" t="s">
        <v>51</v>
      </c>
      <c r="C19" s="75"/>
      <c r="D19" s="78">
        <f>D20</f>
        <v>700</v>
      </c>
    </row>
    <row r="20" spans="1:4" ht="30.75" customHeight="1" thickBot="1">
      <c r="A20" s="66" t="s">
        <v>53</v>
      </c>
      <c r="B20" s="67"/>
      <c r="C20" s="70" t="s">
        <v>38</v>
      </c>
      <c r="D20" s="181">
        <v>700</v>
      </c>
    </row>
    <row r="21" spans="1:4" ht="21.75" customHeight="1" thickBot="1">
      <c r="A21" s="79" t="s">
        <v>55</v>
      </c>
      <c r="B21" s="74" t="s">
        <v>54</v>
      </c>
      <c r="C21" s="75"/>
      <c r="D21" s="78">
        <f>D22+D25+D23+D24</f>
        <v>36163</v>
      </c>
    </row>
    <row r="22" spans="1:4" ht="15">
      <c r="A22" s="65" t="s">
        <v>11</v>
      </c>
      <c r="B22" s="64"/>
      <c r="C22" s="185" t="s">
        <v>10</v>
      </c>
      <c r="D22" s="182">
        <v>10230</v>
      </c>
    </row>
    <row r="23" spans="1:4" ht="15">
      <c r="A23" s="65" t="s">
        <v>17</v>
      </c>
      <c r="B23" s="64"/>
      <c r="C23" s="64" t="s">
        <v>14</v>
      </c>
      <c r="D23" s="183">
        <v>23500</v>
      </c>
    </row>
    <row r="24" spans="1:4" ht="15">
      <c r="A24" s="139" t="s">
        <v>228</v>
      </c>
      <c r="B24" s="60"/>
      <c r="C24" s="60" t="s">
        <v>227</v>
      </c>
      <c r="D24" s="183">
        <v>1300</v>
      </c>
    </row>
    <row r="25" spans="1:4" ht="15.75" thickBot="1">
      <c r="A25" s="41" t="s">
        <v>13</v>
      </c>
      <c r="B25" s="42"/>
      <c r="C25" s="186" t="s">
        <v>12</v>
      </c>
      <c r="D25" s="184">
        <v>1133</v>
      </c>
    </row>
    <row r="26" spans="1:4" ht="24.75" customHeight="1" thickBot="1">
      <c r="A26" s="79" t="s">
        <v>119</v>
      </c>
      <c r="B26" s="74" t="s">
        <v>45</v>
      </c>
      <c r="C26" s="75"/>
      <c r="D26" s="78">
        <f>D28+D27+D30+D29</f>
        <v>200351.69999999998</v>
      </c>
    </row>
    <row r="27" spans="1:4" ht="15">
      <c r="A27" s="65" t="s">
        <v>9</v>
      </c>
      <c r="B27" s="64"/>
      <c r="C27" s="185" t="s">
        <v>8</v>
      </c>
      <c r="D27" s="182">
        <v>190725.9</v>
      </c>
    </row>
    <row r="28" spans="1:4" ht="15">
      <c r="A28" s="65" t="s">
        <v>37</v>
      </c>
      <c r="B28" s="64"/>
      <c r="C28" s="64" t="s">
        <v>36</v>
      </c>
      <c r="D28" s="183">
        <v>6580</v>
      </c>
    </row>
    <row r="29" spans="1:4" ht="15">
      <c r="A29" s="65" t="s">
        <v>223</v>
      </c>
      <c r="B29" s="64"/>
      <c r="C29" s="64" t="s">
        <v>222</v>
      </c>
      <c r="D29" s="183">
        <v>2025.4</v>
      </c>
    </row>
    <row r="30" spans="1:4" ht="15.75" thickBot="1">
      <c r="A30" s="41" t="s">
        <v>221</v>
      </c>
      <c r="B30" s="42"/>
      <c r="C30" s="186" t="s">
        <v>220</v>
      </c>
      <c r="D30" s="184">
        <v>1020.4</v>
      </c>
    </row>
    <row r="31" spans="1:4" ht="24.75" customHeight="1" thickBot="1">
      <c r="A31" s="79" t="s">
        <v>229</v>
      </c>
      <c r="B31" s="74" t="s">
        <v>226</v>
      </c>
      <c r="C31" s="75"/>
      <c r="D31" s="78">
        <f>D32</f>
        <v>30</v>
      </c>
    </row>
    <row r="32" spans="1:4" ht="15.75" thickBot="1">
      <c r="A32" s="41" t="s">
        <v>231</v>
      </c>
      <c r="B32" s="42"/>
      <c r="C32" s="38" t="s">
        <v>230</v>
      </c>
      <c r="D32" s="39">
        <v>30</v>
      </c>
    </row>
    <row r="33" spans="1:4" ht="20.25" customHeight="1" thickBot="1">
      <c r="A33" s="73" t="s">
        <v>120</v>
      </c>
      <c r="B33" s="74" t="s">
        <v>56</v>
      </c>
      <c r="C33" s="75"/>
      <c r="D33" s="78">
        <f>D34+D35+D37+D36</f>
        <v>1274500.7999999998</v>
      </c>
    </row>
    <row r="34" spans="1:4" ht="15">
      <c r="A34" s="63" t="s">
        <v>32</v>
      </c>
      <c r="B34" s="64"/>
      <c r="C34" s="185" t="s">
        <v>33</v>
      </c>
      <c r="D34" s="182">
        <v>532502.2</v>
      </c>
    </row>
    <row r="35" spans="1:4" ht="15">
      <c r="A35" s="63" t="s">
        <v>5</v>
      </c>
      <c r="B35" s="64"/>
      <c r="C35" s="64" t="s">
        <v>4</v>
      </c>
      <c r="D35" s="183">
        <v>713778.6</v>
      </c>
    </row>
    <row r="36" spans="1:4" ht="15">
      <c r="A36" s="62" t="s">
        <v>42</v>
      </c>
      <c r="B36" s="60"/>
      <c r="C36" s="64" t="s">
        <v>41</v>
      </c>
      <c r="D36" s="183">
        <v>367.9</v>
      </c>
    </row>
    <row r="37" spans="1:4" ht="15.75" thickBot="1">
      <c r="A37" s="40" t="s">
        <v>31</v>
      </c>
      <c r="B37" s="42"/>
      <c r="C37" s="186" t="s">
        <v>30</v>
      </c>
      <c r="D37" s="184">
        <v>27852.1</v>
      </c>
    </row>
    <row r="38" spans="1:4" ht="20.25" customHeight="1" thickBot="1">
      <c r="A38" s="73" t="s">
        <v>61</v>
      </c>
      <c r="B38" s="74" t="s">
        <v>57</v>
      </c>
      <c r="C38" s="75"/>
      <c r="D38" s="78">
        <f>D39</f>
        <v>5792.9</v>
      </c>
    </row>
    <row r="39" spans="1:4" ht="15.75" thickBot="1">
      <c r="A39" s="40" t="s">
        <v>3</v>
      </c>
      <c r="B39" s="42"/>
      <c r="C39" s="38" t="s">
        <v>2</v>
      </c>
      <c r="D39" s="39">
        <v>5792.9</v>
      </c>
    </row>
    <row r="40" spans="1:4" ht="20.25" customHeight="1" thickBot="1">
      <c r="A40" s="73" t="s">
        <v>48</v>
      </c>
      <c r="B40" s="74" t="s">
        <v>49</v>
      </c>
      <c r="C40" s="75"/>
      <c r="D40" s="78">
        <f>D41+D42+D43+D44+D45</f>
        <v>670238.5</v>
      </c>
    </row>
    <row r="41" spans="1:4" ht="15.75">
      <c r="A41" s="68" t="s">
        <v>18</v>
      </c>
      <c r="B41" s="35"/>
      <c r="C41" s="185" t="s">
        <v>44</v>
      </c>
      <c r="D41" s="182">
        <v>13923</v>
      </c>
    </row>
    <row r="42" spans="1:4" ht="15">
      <c r="A42" s="59" t="s">
        <v>16</v>
      </c>
      <c r="B42" s="60"/>
      <c r="C42" s="60" t="s">
        <v>15</v>
      </c>
      <c r="D42" s="183">
        <v>111460.3</v>
      </c>
    </row>
    <row r="43" spans="1:4" ht="15">
      <c r="A43" s="59" t="s">
        <v>40</v>
      </c>
      <c r="B43" s="60"/>
      <c r="C43" s="60" t="s">
        <v>39</v>
      </c>
      <c r="D43" s="183">
        <v>425719.2</v>
      </c>
    </row>
    <row r="44" spans="1:4" ht="15">
      <c r="A44" s="61" t="s">
        <v>34</v>
      </c>
      <c r="B44" s="60"/>
      <c r="C44" s="60" t="s">
        <v>35</v>
      </c>
      <c r="D44" s="183">
        <v>93691.1</v>
      </c>
    </row>
    <row r="45" spans="1:4" ht="15.75" thickBot="1">
      <c r="A45" s="40" t="s">
        <v>29</v>
      </c>
      <c r="B45" s="43"/>
      <c r="C45" s="186" t="s">
        <v>28</v>
      </c>
      <c r="D45" s="184">
        <v>25444.9</v>
      </c>
    </row>
    <row r="46" spans="1:4" ht="16.5" thickBot="1">
      <c r="A46" s="73" t="s">
        <v>62</v>
      </c>
      <c r="B46" s="74" t="s">
        <v>58</v>
      </c>
      <c r="C46" s="80"/>
      <c r="D46" s="76">
        <f>D47</f>
        <v>1200</v>
      </c>
    </row>
    <row r="47" spans="1:4" ht="15.75" thickBot="1">
      <c r="A47" s="40" t="s">
        <v>7</v>
      </c>
      <c r="B47" s="42"/>
      <c r="C47" s="38" t="s">
        <v>6</v>
      </c>
      <c r="D47" s="39">
        <v>1200</v>
      </c>
    </row>
    <row r="48" spans="1:4" ht="16.5" thickBot="1">
      <c r="A48" s="73" t="s">
        <v>142</v>
      </c>
      <c r="B48" s="74" t="s">
        <v>143</v>
      </c>
      <c r="C48" s="80"/>
      <c r="D48" s="76">
        <f>D49</f>
        <v>264</v>
      </c>
    </row>
    <row r="49" spans="1:4" ht="15.75" thickBot="1">
      <c r="A49" s="36" t="s">
        <v>144</v>
      </c>
      <c r="B49" s="42"/>
      <c r="C49" s="38" t="s">
        <v>145</v>
      </c>
      <c r="D49" s="39">
        <v>264</v>
      </c>
    </row>
    <row r="50" spans="1:4" ht="48" thickBot="1">
      <c r="A50" s="81" t="s">
        <v>125</v>
      </c>
      <c r="B50" s="74" t="s">
        <v>59</v>
      </c>
      <c r="C50" s="80"/>
      <c r="D50" s="76">
        <f>D51+D52</f>
        <v>158358.4</v>
      </c>
    </row>
    <row r="51" spans="1:4" ht="30">
      <c r="A51" s="36" t="s">
        <v>121</v>
      </c>
      <c r="B51" s="43"/>
      <c r="C51" s="185" t="s">
        <v>60</v>
      </c>
      <c r="D51" s="187">
        <v>147388.4</v>
      </c>
    </row>
    <row r="52" spans="1:4" ht="15.75" thickBot="1">
      <c r="A52" s="36" t="s">
        <v>224</v>
      </c>
      <c r="B52" s="42"/>
      <c r="C52" s="186" t="s">
        <v>225</v>
      </c>
      <c r="D52" s="188">
        <v>10970</v>
      </c>
    </row>
    <row r="53" spans="1:4" ht="19.5" thickBot="1">
      <c r="A53" s="197" t="s">
        <v>1</v>
      </c>
      <c r="B53" s="198"/>
      <c r="C53" s="198"/>
      <c r="D53" s="44">
        <f>D50+D48+D46+D40+D38+D33+D26+D21+D19+D12+D31</f>
        <v>2562595.5</v>
      </c>
    </row>
    <row r="54" spans="2:3" ht="12.75">
      <c r="B54" s="45"/>
      <c r="C54" s="45"/>
    </row>
    <row r="55" ht="12.75">
      <c r="D55" s="123"/>
    </row>
  </sheetData>
  <sheetProtection/>
  <mergeCells count="5">
    <mergeCell ref="B10:C10"/>
    <mergeCell ref="A53:C53"/>
    <mergeCell ref="A10:A11"/>
    <mergeCell ref="D10:D11"/>
    <mergeCell ref="A7:D7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6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3"/>
  <sheetViews>
    <sheetView zoomScale="80" zoomScaleNormal="80" zoomScalePageLayoutView="0" workbookViewId="0" topLeftCell="A1">
      <selection activeCell="G57" sqref="G57"/>
    </sheetView>
  </sheetViews>
  <sheetFormatPr defaultColWidth="10.140625" defaultRowHeight="15"/>
  <cols>
    <col min="1" max="1" width="3.8515625" style="146" customWidth="1"/>
    <col min="2" max="2" width="49.28125" style="84" customWidth="1"/>
    <col min="3" max="3" width="8.28125" style="84" customWidth="1"/>
    <col min="4" max="6" width="16.28125" style="85" customWidth="1"/>
    <col min="7" max="7" width="47.28125" style="84" customWidth="1"/>
    <col min="8" max="16384" width="10.140625" style="84" customWidth="1"/>
  </cols>
  <sheetData>
    <row r="1" spans="1:7" s="145" customFormat="1" ht="15.75">
      <c r="A1" s="141"/>
      <c r="B1" s="142"/>
      <c r="C1" s="142"/>
      <c r="D1" s="143"/>
      <c r="E1" s="143"/>
      <c r="F1" s="143"/>
      <c r="G1" s="180" t="s">
        <v>269</v>
      </c>
    </row>
    <row r="2" spans="1:7" s="145" customFormat="1" ht="15.75">
      <c r="A2" s="141"/>
      <c r="B2" s="142"/>
      <c r="C2" s="142"/>
      <c r="D2" s="143"/>
      <c r="E2" s="143"/>
      <c r="F2" s="143"/>
      <c r="G2" s="180" t="s">
        <v>270</v>
      </c>
    </row>
    <row r="3" spans="1:7" s="145" customFormat="1" ht="15.75">
      <c r="A3" s="141"/>
      <c r="B3" s="142"/>
      <c r="C3" s="142"/>
      <c r="D3" s="143"/>
      <c r="E3" s="143"/>
      <c r="F3" s="143"/>
      <c r="G3" s="180" t="s">
        <v>63</v>
      </c>
    </row>
    <row r="4" spans="1:7" s="145" customFormat="1" ht="15.75">
      <c r="A4" s="141"/>
      <c r="B4" s="142"/>
      <c r="C4" s="142"/>
      <c r="D4" s="143"/>
      <c r="E4" s="143"/>
      <c r="F4" s="143"/>
      <c r="G4" s="180" t="s">
        <v>271</v>
      </c>
    </row>
    <row r="5" spans="1:7" s="145" customFormat="1" ht="15.75">
      <c r="A5" s="141"/>
      <c r="B5" s="142"/>
      <c r="C5" s="142"/>
      <c r="D5" s="143"/>
      <c r="E5" s="143"/>
      <c r="F5" s="143"/>
      <c r="G5" s="144"/>
    </row>
    <row r="6" spans="3:7" ht="15.75">
      <c r="C6" s="147"/>
      <c r="D6" s="148"/>
      <c r="E6" s="148"/>
      <c r="F6" s="148"/>
      <c r="G6" s="147"/>
    </row>
    <row r="7" spans="1:7" ht="38.25" customHeight="1">
      <c r="A7" s="204" t="s">
        <v>201</v>
      </c>
      <c r="B7" s="204"/>
      <c r="C7" s="204"/>
      <c r="D7" s="204"/>
      <c r="E7" s="204"/>
      <c r="F7" s="204"/>
      <c r="G7" s="204"/>
    </row>
    <row r="8" spans="1:7" ht="15.75">
      <c r="A8" s="149"/>
      <c r="B8" s="150"/>
      <c r="C8" s="150"/>
      <c r="D8" s="218"/>
      <c r="E8" s="218"/>
      <c r="F8" s="179"/>
      <c r="G8" s="158" t="s">
        <v>68</v>
      </c>
    </row>
    <row r="9" spans="1:7" s="151" customFormat="1" ht="15" customHeight="1">
      <c r="A9" s="205" t="s">
        <v>114</v>
      </c>
      <c r="B9" s="205" t="s">
        <v>130</v>
      </c>
      <c r="C9" s="205" t="s">
        <v>131</v>
      </c>
      <c r="D9" s="219" t="s">
        <v>203</v>
      </c>
      <c r="E9" s="208" t="s">
        <v>132</v>
      </c>
      <c r="F9" s="209"/>
      <c r="G9" s="205" t="s">
        <v>202</v>
      </c>
    </row>
    <row r="10" spans="1:7" s="151" customFormat="1" ht="31.5">
      <c r="A10" s="205"/>
      <c r="B10" s="205"/>
      <c r="C10" s="205"/>
      <c r="D10" s="219"/>
      <c r="E10" s="83" t="s">
        <v>133</v>
      </c>
      <c r="F10" s="83" t="s">
        <v>264</v>
      </c>
      <c r="G10" s="205"/>
    </row>
    <row r="11" spans="1:7" ht="15.75">
      <c r="A11" s="215" t="s">
        <v>194</v>
      </c>
      <c r="B11" s="216"/>
      <c r="C11" s="216"/>
      <c r="D11" s="216"/>
      <c r="E11" s="216"/>
      <c r="F11" s="216"/>
      <c r="G11" s="217"/>
    </row>
    <row r="12" spans="1:7" ht="42" customHeight="1">
      <c r="A12" s="210" t="s">
        <v>139</v>
      </c>
      <c r="B12" s="211"/>
      <c r="C12" s="211"/>
      <c r="D12" s="211"/>
      <c r="E12" s="211"/>
      <c r="F12" s="211"/>
      <c r="G12" s="212"/>
    </row>
    <row r="13" spans="1:7" ht="47.25">
      <c r="A13" s="140">
        <v>1</v>
      </c>
      <c r="B13" s="156" t="s">
        <v>250</v>
      </c>
      <c r="C13" s="140">
        <v>2016</v>
      </c>
      <c r="D13" s="159">
        <f>E13+F13</f>
        <v>800</v>
      </c>
      <c r="E13" s="140">
        <v>800</v>
      </c>
      <c r="F13" s="140"/>
      <c r="G13" s="157" t="s">
        <v>268</v>
      </c>
    </row>
    <row r="14" spans="1:7" ht="31.5">
      <c r="A14" s="140">
        <v>2</v>
      </c>
      <c r="B14" s="156" t="s">
        <v>249</v>
      </c>
      <c r="C14" s="140">
        <v>2016</v>
      </c>
      <c r="D14" s="159">
        <f>E14+F14</f>
        <v>400</v>
      </c>
      <c r="E14" s="140">
        <v>400</v>
      </c>
      <c r="F14" s="140"/>
      <c r="G14" s="157" t="s">
        <v>251</v>
      </c>
    </row>
    <row r="15" spans="1:7" ht="15.75">
      <c r="A15" s="213" t="s">
        <v>140</v>
      </c>
      <c r="B15" s="214"/>
      <c r="C15" s="140"/>
      <c r="D15" s="152">
        <f>SUM(D13:D14)</f>
        <v>1200</v>
      </c>
      <c r="E15" s="152">
        <f>SUM(E13:E14)</f>
        <v>1200</v>
      </c>
      <c r="F15" s="152">
        <f>SUM(F13:F14)</f>
        <v>0</v>
      </c>
      <c r="G15" s="157"/>
    </row>
    <row r="16" spans="1:7" ht="15.75">
      <c r="A16" s="213" t="s">
        <v>138</v>
      </c>
      <c r="B16" s="214"/>
      <c r="C16" s="140"/>
      <c r="D16" s="160">
        <f>D15</f>
        <v>1200</v>
      </c>
      <c r="E16" s="160">
        <f>E15</f>
        <v>1200</v>
      </c>
      <c r="F16" s="160">
        <f>F15</f>
        <v>0</v>
      </c>
      <c r="G16" s="157"/>
    </row>
    <row r="17" spans="1:7" ht="30" customHeight="1">
      <c r="A17" s="215" t="s">
        <v>265</v>
      </c>
      <c r="B17" s="216"/>
      <c r="C17" s="216"/>
      <c r="D17" s="216"/>
      <c r="E17" s="216"/>
      <c r="F17" s="216"/>
      <c r="G17" s="217"/>
    </row>
    <row r="18" spans="1:7" ht="15.75">
      <c r="A18" s="210" t="s">
        <v>206</v>
      </c>
      <c r="B18" s="211"/>
      <c r="C18" s="211"/>
      <c r="D18" s="211"/>
      <c r="E18" s="211"/>
      <c r="F18" s="211"/>
      <c r="G18" s="212"/>
    </row>
    <row r="19" spans="1:7" ht="31.5">
      <c r="A19" s="140">
        <v>3</v>
      </c>
      <c r="B19" s="157" t="s">
        <v>266</v>
      </c>
      <c r="C19" s="140"/>
      <c r="D19" s="159">
        <f>E19+F19</f>
        <v>11000</v>
      </c>
      <c r="E19" s="159"/>
      <c r="F19" s="159">
        <v>11000</v>
      </c>
      <c r="G19" s="157" t="s">
        <v>267</v>
      </c>
    </row>
    <row r="20" spans="1:7" ht="15.75">
      <c r="A20" s="213" t="s">
        <v>140</v>
      </c>
      <c r="B20" s="214"/>
      <c r="C20" s="140"/>
      <c r="D20" s="152">
        <f>SUM(D18:D19)</f>
        <v>11000</v>
      </c>
      <c r="E20" s="152">
        <f>SUM(E18:E19)</f>
        <v>0</v>
      </c>
      <c r="F20" s="152">
        <f>SUM(F18:F19)</f>
        <v>11000</v>
      </c>
      <c r="G20" s="157"/>
    </row>
    <row r="21" spans="1:7" ht="15.75">
      <c r="A21" s="213" t="s">
        <v>138</v>
      </c>
      <c r="B21" s="214"/>
      <c r="C21" s="140"/>
      <c r="D21" s="160">
        <f>D20</f>
        <v>11000</v>
      </c>
      <c r="E21" s="160">
        <f>E20</f>
        <v>0</v>
      </c>
      <c r="F21" s="160">
        <f>F20</f>
        <v>11000</v>
      </c>
      <c r="G21" s="157"/>
    </row>
    <row r="22" spans="1:7" ht="15.75">
      <c r="A22" s="215" t="s">
        <v>134</v>
      </c>
      <c r="B22" s="216"/>
      <c r="C22" s="216"/>
      <c r="D22" s="216"/>
      <c r="E22" s="216"/>
      <c r="F22" s="216"/>
      <c r="G22" s="217"/>
    </row>
    <row r="23" spans="1:7" ht="15.75">
      <c r="A23" s="210" t="s">
        <v>207</v>
      </c>
      <c r="B23" s="211"/>
      <c r="C23" s="211"/>
      <c r="D23" s="211"/>
      <c r="E23" s="211"/>
      <c r="F23" s="211"/>
      <c r="G23" s="212"/>
    </row>
    <row r="24" spans="1:7" ht="31.5">
      <c r="A24" s="140">
        <v>4</v>
      </c>
      <c r="B24" s="157" t="s">
        <v>233</v>
      </c>
      <c r="C24" s="140">
        <v>2016</v>
      </c>
      <c r="D24" s="159">
        <f>E24+F24</f>
        <v>1800</v>
      </c>
      <c r="E24" s="159">
        <v>1800</v>
      </c>
      <c r="F24" s="159"/>
      <c r="G24" s="157" t="s">
        <v>236</v>
      </c>
    </row>
    <row r="25" spans="1:7" ht="35.25" customHeight="1">
      <c r="A25" s="140">
        <v>5</v>
      </c>
      <c r="B25" s="157" t="s">
        <v>234</v>
      </c>
      <c r="C25" s="140">
        <v>2016</v>
      </c>
      <c r="D25" s="159">
        <f>E25+F25</f>
        <v>180</v>
      </c>
      <c r="E25" s="159">
        <v>180</v>
      </c>
      <c r="F25" s="159"/>
      <c r="G25" s="157" t="s">
        <v>238</v>
      </c>
    </row>
    <row r="26" spans="1:7" ht="15.75">
      <c r="A26" s="140">
        <v>6</v>
      </c>
      <c r="B26" s="157" t="s">
        <v>235</v>
      </c>
      <c r="C26" s="140">
        <v>2016</v>
      </c>
      <c r="D26" s="159">
        <f>E26+F26</f>
        <v>1500</v>
      </c>
      <c r="E26" s="159">
        <v>1500</v>
      </c>
      <c r="F26" s="159"/>
      <c r="G26" s="157" t="s">
        <v>237</v>
      </c>
    </row>
    <row r="27" spans="1:7" s="151" customFormat="1" ht="15.75">
      <c r="A27" s="213" t="s">
        <v>135</v>
      </c>
      <c r="B27" s="214"/>
      <c r="C27" s="152"/>
      <c r="D27" s="161">
        <f>SUM(D24:D26)</f>
        <v>3480</v>
      </c>
      <c r="E27" s="161">
        <f>SUM(E24:E26)</f>
        <v>3480</v>
      </c>
      <c r="F27" s="161">
        <f>SUM(F24:F26)</f>
        <v>0</v>
      </c>
      <c r="G27" s="162"/>
    </row>
    <row r="28" spans="1:7" ht="21.75" customHeight="1">
      <c r="A28" s="210" t="s">
        <v>136</v>
      </c>
      <c r="B28" s="211"/>
      <c r="C28" s="211"/>
      <c r="D28" s="211"/>
      <c r="E28" s="211"/>
      <c r="F28" s="211"/>
      <c r="G28" s="212"/>
    </row>
    <row r="29" spans="1:7" ht="31.5">
      <c r="A29" s="140">
        <v>7</v>
      </c>
      <c r="B29" s="157" t="s">
        <v>239</v>
      </c>
      <c r="C29" s="140">
        <v>2016</v>
      </c>
      <c r="D29" s="159">
        <f aca="true" t="shared" si="0" ref="D29:D34">E29+F29</f>
        <v>600</v>
      </c>
      <c r="E29" s="159">
        <v>600</v>
      </c>
      <c r="F29" s="159"/>
      <c r="G29" s="157" t="s">
        <v>244</v>
      </c>
    </row>
    <row r="30" spans="1:7" ht="47.25">
      <c r="A30" s="140">
        <v>8</v>
      </c>
      <c r="B30" s="157" t="s">
        <v>240</v>
      </c>
      <c r="C30" s="140">
        <v>2016</v>
      </c>
      <c r="D30" s="159">
        <f t="shared" si="0"/>
        <v>6000</v>
      </c>
      <c r="E30" s="159">
        <v>6000</v>
      </c>
      <c r="F30" s="159"/>
      <c r="G30" s="157" t="s">
        <v>245</v>
      </c>
    </row>
    <row r="31" spans="1:7" ht="31.5">
      <c r="A31" s="140">
        <v>9</v>
      </c>
      <c r="B31" s="157" t="s">
        <v>241</v>
      </c>
      <c r="C31" s="140">
        <v>2016</v>
      </c>
      <c r="D31" s="159">
        <f t="shared" si="0"/>
        <v>1700</v>
      </c>
      <c r="E31" s="159">
        <v>1700</v>
      </c>
      <c r="F31" s="159"/>
      <c r="G31" s="157" t="s">
        <v>236</v>
      </c>
    </row>
    <row r="32" spans="1:7" ht="31.5">
      <c r="A32" s="140">
        <v>10</v>
      </c>
      <c r="B32" s="157" t="s">
        <v>146</v>
      </c>
      <c r="C32" s="140">
        <v>2016</v>
      </c>
      <c r="D32" s="159">
        <f t="shared" si="0"/>
        <v>1650</v>
      </c>
      <c r="E32" s="159">
        <v>1650</v>
      </c>
      <c r="F32" s="159"/>
      <c r="G32" s="157" t="s">
        <v>236</v>
      </c>
    </row>
    <row r="33" spans="1:7" ht="31.5">
      <c r="A33" s="140">
        <v>11</v>
      </c>
      <c r="B33" s="157" t="s">
        <v>242</v>
      </c>
      <c r="C33" s="140">
        <v>2016</v>
      </c>
      <c r="D33" s="159">
        <f t="shared" si="0"/>
        <v>700</v>
      </c>
      <c r="E33" s="159">
        <v>700</v>
      </c>
      <c r="F33" s="159"/>
      <c r="G33" s="157" t="s">
        <v>246</v>
      </c>
    </row>
    <row r="34" spans="1:7" ht="47.25">
      <c r="A34" s="140">
        <v>12</v>
      </c>
      <c r="B34" s="157" t="s">
        <v>243</v>
      </c>
      <c r="C34" s="140">
        <v>2016</v>
      </c>
      <c r="D34" s="159">
        <f t="shared" si="0"/>
        <v>200</v>
      </c>
      <c r="E34" s="159">
        <v>200</v>
      </c>
      <c r="F34" s="159"/>
      <c r="G34" s="157" t="s">
        <v>238</v>
      </c>
    </row>
    <row r="35" spans="1:7" ht="15.75">
      <c r="A35" s="213" t="s">
        <v>135</v>
      </c>
      <c r="B35" s="214"/>
      <c r="C35" s="152"/>
      <c r="D35" s="163">
        <f>SUM(D29:D34)</f>
        <v>10850</v>
      </c>
      <c r="E35" s="163">
        <f>SUM(E29:E34)</f>
        <v>10850</v>
      </c>
      <c r="F35" s="163">
        <f>SUM(F29:F34)</f>
        <v>0</v>
      </c>
      <c r="G35" s="162"/>
    </row>
    <row r="36" spans="1:7" ht="15.75">
      <c r="A36" s="210" t="s">
        <v>137</v>
      </c>
      <c r="B36" s="211"/>
      <c r="C36" s="211"/>
      <c r="D36" s="211"/>
      <c r="E36" s="211"/>
      <c r="F36" s="211"/>
      <c r="G36" s="212"/>
    </row>
    <row r="37" spans="1:7" ht="31.5">
      <c r="A37" s="140">
        <v>13</v>
      </c>
      <c r="B37" s="156" t="s">
        <v>247</v>
      </c>
      <c r="C37" s="140">
        <v>2016</v>
      </c>
      <c r="D37" s="159">
        <f>E37+F37</f>
        <v>1000</v>
      </c>
      <c r="E37" s="140">
        <v>1000</v>
      </c>
      <c r="F37" s="140"/>
      <c r="G37" s="157" t="s">
        <v>248</v>
      </c>
    </row>
    <row r="38" spans="1:7" ht="15.75">
      <c r="A38" s="206" t="s">
        <v>135</v>
      </c>
      <c r="B38" s="220"/>
      <c r="C38" s="140"/>
      <c r="D38" s="164">
        <f>SUM(D37:D37)</f>
        <v>1000</v>
      </c>
      <c r="E38" s="164">
        <f>SUM(E37:E37)</f>
        <v>1000</v>
      </c>
      <c r="F38" s="164">
        <f>SUM(F37:F37)</f>
        <v>0</v>
      </c>
      <c r="G38" s="157"/>
    </row>
    <row r="39" spans="1:7" ht="15.75">
      <c r="A39" s="206" t="s">
        <v>138</v>
      </c>
      <c r="B39" s="207"/>
      <c r="C39" s="155"/>
      <c r="D39" s="165">
        <f>D38+D35+D27</f>
        <v>15330</v>
      </c>
      <c r="E39" s="165">
        <f>E38+E35+E27</f>
        <v>15330</v>
      </c>
      <c r="F39" s="165">
        <f>F38+F35+F27</f>
        <v>0</v>
      </c>
      <c r="G39" s="166"/>
    </row>
    <row r="40" spans="1:7" ht="30" customHeight="1">
      <c r="A40" s="215" t="s">
        <v>0</v>
      </c>
      <c r="B40" s="216"/>
      <c r="C40" s="216"/>
      <c r="D40" s="216"/>
      <c r="E40" s="216"/>
      <c r="F40" s="216"/>
      <c r="G40" s="217"/>
    </row>
    <row r="41" spans="1:7" ht="15.75">
      <c r="A41" s="210" t="s">
        <v>208</v>
      </c>
      <c r="B41" s="211"/>
      <c r="C41" s="211"/>
      <c r="D41" s="211"/>
      <c r="E41" s="211"/>
      <c r="F41" s="211"/>
      <c r="G41" s="212"/>
    </row>
    <row r="42" spans="1:7" ht="47.25">
      <c r="A42" s="140">
        <v>14</v>
      </c>
      <c r="B42" s="156" t="s">
        <v>252</v>
      </c>
      <c r="C42" s="140">
        <v>2016</v>
      </c>
      <c r="D42" s="159">
        <f>E42+F42</f>
        <v>700</v>
      </c>
      <c r="E42" s="140">
        <v>700</v>
      </c>
      <c r="F42" s="140"/>
      <c r="G42" s="157" t="s">
        <v>253</v>
      </c>
    </row>
    <row r="43" spans="1:7" ht="15.75">
      <c r="A43" s="206" t="s">
        <v>135</v>
      </c>
      <c r="B43" s="220"/>
      <c r="C43" s="140"/>
      <c r="D43" s="160">
        <f aca="true" t="shared" si="1" ref="D43:F44">D42</f>
        <v>700</v>
      </c>
      <c r="E43" s="160">
        <f t="shared" si="1"/>
        <v>700</v>
      </c>
      <c r="F43" s="160">
        <f t="shared" si="1"/>
        <v>0</v>
      </c>
      <c r="G43" s="157"/>
    </row>
    <row r="44" spans="1:7" ht="15.75">
      <c r="A44" s="206" t="s">
        <v>138</v>
      </c>
      <c r="B44" s="207"/>
      <c r="C44" s="140"/>
      <c r="D44" s="160">
        <f t="shared" si="1"/>
        <v>700</v>
      </c>
      <c r="E44" s="160">
        <f t="shared" si="1"/>
        <v>700</v>
      </c>
      <c r="F44" s="160">
        <f t="shared" si="1"/>
        <v>0</v>
      </c>
      <c r="G44" s="157"/>
    </row>
    <row r="45" spans="1:7" ht="30" customHeight="1">
      <c r="A45" s="215" t="s">
        <v>126</v>
      </c>
      <c r="B45" s="216"/>
      <c r="C45" s="216"/>
      <c r="D45" s="216"/>
      <c r="E45" s="216"/>
      <c r="F45" s="216"/>
      <c r="G45" s="217"/>
    </row>
    <row r="46" spans="1:7" ht="15.75">
      <c r="A46" s="210" t="s">
        <v>210</v>
      </c>
      <c r="B46" s="211"/>
      <c r="C46" s="211"/>
      <c r="D46" s="211"/>
      <c r="E46" s="211"/>
      <c r="F46" s="211"/>
      <c r="G46" s="212"/>
    </row>
    <row r="47" spans="1:7" ht="31.5">
      <c r="A47" s="140">
        <v>15</v>
      </c>
      <c r="B47" s="156" t="s">
        <v>254</v>
      </c>
      <c r="C47" s="140">
        <v>2016</v>
      </c>
      <c r="D47" s="159">
        <f>E47+F47</f>
        <v>1000</v>
      </c>
      <c r="E47" s="140">
        <v>1000</v>
      </c>
      <c r="F47" s="140"/>
      <c r="G47" s="157" t="s">
        <v>255</v>
      </c>
    </row>
    <row r="48" spans="1:7" ht="15.75">
      <c r="A48" s="206" t="s">
        <v>135</v>
      </c>
      <c r="B48" s="220"/>
      <c r="C48" s="140"/>
      <c r="D48" s="160">
        <f aca="true" t="shared" si="2" ref="D48:F49">D47</f>
        <v>1000</v>
      </c>
      <c r="E48" s="160">
        <f t="shared" si="2"/>
        <v>1000</v>
      </c>
      <c r="F48" s="160">
        <f t="shared" si="2"/>
        <v>0</v>
      </c>
      <c r="G48" s="157"/>
    </row>
    <row r="49" spans="1:7" ht="15.75">
      <c r="A49" s="206" t="s">
        <v>138</v>
      </c>
      <c r="B49" s="207"/>
      <c r="C49" s="140"/>
      <c r="D49" s="160">
        <f t="shared" si="2"/>
        <v>1000</v>
      </c>
      <c r="E49" s="160">
        <f t="shared" si="2"/>
        <v>1000</v>
      </c>
      <c r="F49" s="160">
        <f t="shared" si="2"/>
        <v>0</v>
      </c>
      <c r="G49" s="157"/>
    </row>
    <row r="50" spans="1:7" ht="15.75">
      <c r="A50" s="213" t="s">
        <v>141</v>
      </c>
      <c r="B50" s="214"/>
      <c r="C50" s="152"/>
      <c r="D50" s="153">
        <f>D16+D39+D44+D49+D21</f>
        <v>29230</v>
      </c>
      <c r="E50" s="153">
        <f>E16+E39+E44+E49+E21</f>
        <v>18230</v>
      </c>
      <c r="F50" s="153">
        <f>F16+F39+F44+F49+F21</f>
        <v>11000</v>
      </c>
      <c r="G50" s="154"/>
    </row>
    <row r="53" spans="5:6" ht="15">
      <c r="E53" s="86"/>
      <c r="F53" s="86"/>
    </row>
  </sheetData>
  <sheetProtection/>
  <mergeCells count="33">
    <mergeCell ref="A50:B50"/>
    <mergeCell ref="A38:B38"/>
    <mergeCell ref="A39:B39"/>
    <mergeCell ref="A40:G40"/>
    <mergeCell ref="A41:G41"/>
    <mergeCell ref="A43:B43"/>
    <mergeCell ref="A44:B44"/>
    <mergeCell ref="A46:G46"/>
    <mergeCell ref="A48:B48"/>
    <mergeCell ref="A45:G45"/>
    <mergeCell ref="A11:G11"/>
    <mergeCell ref="D8:E8"/>
    <mergeCell ref="D9:D10"/>
    <mergeCell ref="A20:B20"/>
    <mergeCell ref="A35:B35"/>
    <mergeCell ref="A28:G28"/>
    <mergeCell ref="A36:G36"/>
    <mergeCell ref="A15:B15"/>
    <mergeCell ref="A16:B16"/>
    <mergeCell ref="A17:G17"/>
    <mergeCell ref="A18:G18"/>
    <mergeCell ref="A21:B21"/>
    <mergeCell ref="A22:G22"/>
    <mergeCell ref="A7:G7"/>
    <mergeCell ref="A9:A10"/>
    <mergeCell ref="B9:B10"/>
    <mergeCell ref="C9:C10"/>
    <mergeCell ref="G9:G10"/>
    <mergeCell ref="A49:B49"/>
    <mergeCell ref="E9:F9"/>
    <mergeCell ref="A12:G12"/>
    <mergeCell ref="A23:G23"/>
    <mergeCell ref="A27:B27"/>
  </mergeCells>
  <printOptions horizontalCentered="1"/>
  <pageMargins left="0.984251968503937" right="0.5905511811023623" top="0.5905511811023623" bottom="0.5905511811023623" header="0.5118110236220472" footer="0.5118110236220472"/>
  <pageSetup fitToHeight="8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outlinePr summaryBelow="0"/>
    <pageSetUpPr fitToPage="1"/>
  </sheetPr>
  <dimension ref="A1:B25"/>
  <sheetViews>
    <sheetView showGridLines="0" zoomScalePageLayoutView="0" workbookViewId="0" topLeftCell="A1">
      <selection activeCell="E18" sqref="E18"/>
    </sheetView>
  </sheetViews>
  <sheetFormatPr defaultColWidth="10.140625" defaultRowHeight="15"/>
  <cols>
    <col min="1" max="1" width="93.8515625" style="58" customWidth="1"/>
    <col min="2" max="2" width="17.140625" style="53" customWidth="1"/>
    <col min="3" max="16384" width="10.140625" style="50" customWidth="1"/>
  </cols>
  <sheetData>
    <row r="1" spans="1:2" ht="15.75">
      <c r="A1" s="49"/>
      <c r="B1" s="180" t="s">
        <v>269</v>
      </c>
    </row>
    <row r="2" spans="1:2" ht="15.75">
      <c r="A2" s="51"/>
      <c r="B2" s="180" t="s">
        <v>270</v>
      </c>
    </row>
    <row r="3" spans="1:2" ht="15.75">
      <c r="A3" s="51"/>
      <c r="B3" s="180" t="s">
        <v>63</v>
      </c>
    </row>
    <row r="4" spans="1:2" ht="15.75">
      <c r="A4" s="51"/>
      <c r="B4" s="180" t="s">
        <v>271</v>
      </c>
    </row>
    <row r="5" spans="1:2" ht="15.75">
      <c r="A5" s="51"/>
      <c r="B5" s="167"/>
    </row>
    <row r="6" spans="1:2" ht="15.75">
      <c r="A6" s="51"/>
      <c r="B6" s="52"/>
    </row>
    <row r="7" spans="1:2" ht="47.25">
      <c r="A7" s="168" t="s">
        <v>204</v>
      </c>
      <c r="B7" s="50"/>
    </row>
    <row r="8" ht="15.75">
      <c r="A8" s="49"/>
    </row>
    <row r="9" ht="15.75">
      <c r="A9" s="49"/>
    </row>
    <row r="10" spans="1:2" ht="31.5">
      <c r="A10" s="54" t="s">
        <v>27</v>
      </c>
      <c r="B10" s="55" t="s">
        <v>26</v>
      </c>
    </row>
    <row r="11" spans="1:2" ht="15.75">
      <c r="A11" s="56">
        <v>1</v>
      </c>
      <c r="B11" s="57">
        <v>2</v>
      </c>
    </row>
    <row r="12" spans="1:2" ht="15.75">
      <c r="A12" s="169" t="s">
        <v>211</v>
      </c>
      <c r="B12" s="170">
        <v>41000</v>
      </c>
    </row>
    <row r="13" spans="1:2" ht="31.5">
      <c r="A13" s="169" t="s">
        <v>256</v>
      </c>
      <c r="B13" s="170">
        <v>106388.4</v>
      </c>
    </row>
    <row r="14" spans="1:2" s="173" customFormat="1" ht="15.75">
      <c r="A14" s="171" t="s">
        <v>122</v>
      </c>
      <c r="B14" s="172">
        <f>SUM(B12:B13)</f>
        <v>147388.4</v>
      </c>
    </row>
    <row r="15" spans="1:2" ht="31.5">
      <c r="A15" s="174" t="s">
        <v>212</v>
      </c>
      <c r="B15" s="170">
        <v>200</v>
      </c>
    </row>
    <row r="16" spans="1:2" ht="31.5">
      <c r="A16" s="174" t="s">
        <v>209</v>
      </c>
      <c r="B16" s="170">
        <v>200</v>
      </c>
    </row>
    <row r="17" spans="1:2" ht="31.5">
      <c r="A17" s="174" t="s">
        <v>257</v>
      </c>
      <c r="B17" s="170">
        <v>190725.9</v>
      </c>
    </row>
    <row r="18" spans="1:2" ht="47.25">
      <c r="A18" s="175" t="s">
        <v>258</v>
      </c>
      <c r="B18" s="170">
        <v>390</v>
      </c>
    </row>
    <row r="19" spans="1:2" ht="47.25">
      <c r="A19" s="176" t="s">
        <v>205</v>
      </c>
      <c r="B19" s="170">
        <v>5390</v>
      </c>
    </row>
    <row r="20" spans="1:2" ht="47.25">
      <c r="A20" s="176" t="s">
        <v>232</v>
      </c>
      <c r="B20" s="170">
        <v>800</v>
      </c>
    </row>
    <row r="21" spans="1:2" s="173" customFormat="1" ht="31.5">
      <c r="A21" s="174" t="s">
        <v>259</v>
      </c>
      <c r="B21" s="170">
        <v>1363</v>
      </c>
    </row>
    <row r="22" spans="1:2" s="173" customFormat="1" ht="63">
      <c r="A22" s="174" t="s">
        <v>260</v>
      </c>
      <c r="B22" s="170">
        <v>230.9</v>
      </c>
    </row>
    <row r="23" spans="1:2" s="173" customFormat="1" ht="15.75">
      <c r="A23" s="174" t="s">
        <v>261</v>
      </c>
      <c r="B23" s="170">
        <v>10970</v>
      </c>
    </row>
    <row r="24" spans="1:2" ht="15.75">
      <c r="A24" s="171" t="s">
        <v>197</v>
      </c>
      <c r="B24" s="172">
        <f>SUM(B15:B23)</f>
        <v>210269.8</v>
      </c>
    </row>
    <row r="25" spans="1:2" ht="15.75">
      <c r="A25" s="177" t="s">
        <v>115</v>
      </c>
      <c r="B25" s="178">
        <f>B24+B14</f>
        <v>357658.19999999995</v>
      </c>
    </row>
  </sheetData>
  <sheetProtection/>
  <printOptions horizontalCentered="1"/>
  <pageMargins left="0.984251968503937" right="0.5905511811023623" top="0.5905511811023623" bottom="0.5905511811023623" header="0" footer="0"/>
  <pageSetup fitToHeight="3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6"/>
  <sheetViews>
    <sheetView zoomScalePageLayoutView="0" workbookViewId="0" topLeftCell="A4">
      <selection activeCell="E22" sqref="E22"/>
    </sheetView>
  </sheetViews>
  <sheetFormatPr defaultColWidth="9.140625" defaultRowHeight="15"/>
  <cols>
    <col min="1" max="1" width="10.8515625" style="124" customWidth="1"/>
    <col min="2" max="2" width="49.57421875" style="125" customWidth="1"/>
    <col min="3" max="3" width="17.140625" style="125" customWidth="1"/>
    <col min="4" max="4" width="13.140625" style="124" customWidth="1"/>
    <col min="5" max="16384" width="9.140625" style="124" customWidth="1"/>
  </cols>
  <sheetData>
    <row r="1" ht="18.75">
      <c r="C1" s="180" t="s">
        <v>269</v>
      </c>
    </row>
    <row r="2" spans="2:3" ht="18.75">
      <c r="B2" s="127"/>
      <c r="C2" s="180" t="s">
        <v>270</v>
      </c>
    </row>
    <row r="3" spans="2:3" ht="18.75">
      <c r="B3" s="127"/>
      <c r="C3" s="180" t="s">
        <v>63</v>
      </c>
    </row>
    <row r="4" spans="2:3" ht="18.75">
      <c r="B4" s="127"/>
      <c r="C4" s="180" t="s">
        <v>271</v>
      </c>
    </row>
    <row r="5" spans="2:3" ht="18.75">
      <c r="B5" s="127"/>
      <c r="C5" s="128"/>
    </row>
    <row r="7" spans="2:3" ht="18.75">
      <c r="B7" s="129"/>
      <c r="C7" s="129"/>
    </row>
    <row r="8" spans="1:5" s="131" customFormat="1" ht="58.5" customHeight="1">
      <c r="A8" s="221" t="s">
        <v>262</v>
      </c>
      <c r="B8" s="221"/>
      <c r="C8" s="221"/>
      <c r="D8" s="130"/>
      <c r="E8" s="130"/>
    </row>
    <row r="9" ht="19.5" thickBot="1"/>
    <row r="10" spans="1:3" s="126" customFormat="1" ht="36.75" customHeight="1" thickBot="1">
      <c r="A10" s="132" t="s">
        <v>185</v>
      </c>
      <c r="B10" s="132" t="s">
        <v>191</v>
      </c>
      <c r="C10" s="132" t="s">
        <v>192</v>
      </c>
    </row>
    <row r="11" spans="1:3" ht="18.75">
      <c r="A11" s="133">
        <v>1</v>
      </c>
      <c r="B11" s="134" t="s">
        <v>186</v>
      </c>
      <c r="C11" s="135">
        <v>1065</v>
      </c>
    </row>
    <row r="12" spans="1:3" ht="18.75">
      <c r="A12" s="133">
        <v>2</v>
      </c>
      <c r="B12" s="134" t="s">
        <v>187</v>
      </c>
      <c r="C12" s="135">
        <v>6081.5</v>
      </c>
    </row>
    <row r="13" spans="1:3" ht="18.75">
      <c r="A13" s="133">
        <v>3</v>
      </c>
      <c r="B13" s="134" t="s">
        <v>188</v>
      </c>
      <c r="C13" s="135">
        <v>2322.3</v>
      </c>
    </row>
    <row r="14" spans="1:3" ht="18.75">
      <c r="A14" s="133">
        <v>4</v>
      </c>
      <c r="B14" s="134" t="s">
        <v>174</v>
      </c>
      <c r="C14" s="135">
        <v>961.8</v>
      </c>
    </row>
    <row r="15" spans="1:3" ht="18.75">
      <c r="A15" s="133">
        <v>5</v>
      </c>
      <c r="B15" s="134" t="s">
        <v>175</v>
      </c>
      <c r="C15" s="135">
        <v>1119.6</v>
      </c>
    </row>
    <row r="16" spans="1:3" ht="18.75">
      <c r="A16" s="133">
        <v>6</v>
      </c>
      <c r="B16" s="134" t="s">
        <v>176</v>
      </c>
      <c r="C16" s="135">
        <v>691.8</v>
      </c>
    </row>
    <row r="17" spans="1:3" ht="18.75">
      <c r="A17" s="133">
        <v>7</v>
      </c>
      <c r="B17" s="134" t="s">
        <v>189</v>
      </c>
      <c r="C17" s="135">
        <v>10626.6</v>
      </c>
    </row>
    <row r="18" spans="1:3" ht="18.75">
      <c r="A18" s="133">
        <v>8</v>
      </c>
      <c r="B18" s="134" t="s">
        <v>177</v>
      </c>
      <c r="C18" s="135">
        <v>5280</v>
      </c>
    </row>
    <row r="19" spans="1:3" ht="18.75">
      <c r="A19" s="133">
        <v>9</v>
      </c>
      <c r="B19" s="134" t="s">
        <v>178</v>
      </c>
      <c r="C19" s="135">
        <v>4166.6</v>
      </c>
    </row>
    <row r="20" spans="1:3" ht="18.75">
      <c r="A20" s="133">
        <v>10</v>
      </c>
      <c r="B20" s="134" t="s">
        <v>179</v>
      </c>
      <c r="C20" s="135"/>
    </row>
    <row r="21" spans="1:3" ht="18.75">
      <c r="A21" s="133">
        <v>11</v>
      </c>
      <c r="B21" s="134" t="s">
        <v>180</v>
      </c>
      <c r="C21" s="135">
        <v>1346.9</v>
      </c>
    </row>
    <row r="22" spans="1:3" ht="18.75">
      <c r="A22" s="133">
        <v>12</v>
      </c>
      <c r="B22" s="134" t="s">
        <v>181</v>
      </c>
      <c r="C22" s="135">
        <v>1737.3</v>
      </c>
    </row>
    <row r="23" spans="1:3" ht="18.75">
      <c r="A23" s="133">
        <v>13</v>
      </c>
      <c r="B23" s="134" t="s">
        <v>190</v>
      </c>
      <c r="C23" s="135">
        <v>3274.1</v>
      </c>
    </row>
    <row r="24" spans="1:3" ht="18.75">
      <c r="A24" s="133">
        <v>14</v>
      </c>
      <c r="B24" s="134" t="s">
        <v>182</v>
      </c>
      <c r="C24" s="135">
        <v>684.8</v>
      </c>
    </row>
    <row r="25" spans="1:3" ht="19.5" thickBot="1">
      <c r="A25" s="133">
        <v>15</v>
      </c>
      <c r="B25" s="134" t="s">
        <v>183</v>
      </c>
      <c r="C25" s="135">
        <v>1641.7</v>
      </c>
    </row>
    <row r="26" spans="1:3" ht="19.5" thickBot="1">
      <c r="A26" s="136"/>
      <c r="B26" s="137" t="s">
        <v>193</v>
      </c>
      <c r="C26" s="138">
        <f>SUM(C11:C25)</f>
        <v>41000</v>
      </c>
    </row>
  </sheetData>
  <sheetProtection/>
  <mergeCells count="1"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0.8515625" style="124" customWidth="1"/>
    <col min="2" max="2" width="49.57421875" style="125" customWidth="1"/>
    <col min="3" max="3" width="17.140625" style="125" customWidth="1"/>
    <col min="4" max="4" width="13.140625" style="124" customWidth="1"/>
    <col min="5" max="16384" width="9.140625" style="124" customWidth="1"/>
  </cols>
  <sheetData>
    <row r="1" spans="2:3" ht="18.75">
      <c r="B1" s="127"/>
      <c r="C1" s="180" t="s">
        <v>269</v>
      </c>
    </row>
    <row r="2" spans="2:3" ht="18.75">
      <c r="B2" s="127"/>
      <c r="C2" s="180" t="s">
        <v>270</v>
      </c>
    </row>
    <row r="3" spans="2:3" ht="18.75">
      <c r="B3" s="127"/>
      <c r="C3" s="180" t="s">
        <v>63</v>
      </c>
    </row>
    <row r="4" spans="2:3" ht="18.75">
      <c r="B4" s="127"/>
      <c r="C4" s="180" t="s">
        <v>271</v>
      </c>
    </row>
    <row r="5" spans="2:3" ht="18.75">
      <c r="B5" s="127"/>
      <c r="C5" s="128"/>
    </row>
    <row r="7" spans="2:3" ht="18.75">
      <c r="B7" s="129"/>
      <c r="C7" s="129"/>
    </row>
    <row r="8" spans="1:5" s="131" customFormat="1" ht="58.5" customHeight="1">
      <c r="A8" s="221" t="s">
        <v>263</v>
      </c>
      <c r="B8" s="221"/>
      <c r="C8" s="221"/>
      <c r="D8" s="130"/>
      <c r="E8" s="130"/>
    </row>
    <row r="9" ht="19.5" thickBot="1"/>
    <row r="10" spans="1:3" s="126" customFormat="1" ht="36.75" customHeight="1" thickBot="1">
      <c r="A10" s="132" t="s">
        <v>185</v>
      </c>
      <c r="B10" s="132" t="s">
        <v>191</v>
      </c>
      <c r="C10" s="132" t="s">
        <v>192</v>
      </c>
    </row>
    <row r="11" spans="1:3" ht="18.75">
      <c r="A11" s="133">
        <v>1</v>
      </c>
      <c r="B11" s="134" t="s">
        <v>186</v>
      </c>
      <c r="C11" s="135">
        <v>975.5</v>
      </c>
    </row>
    <row r="12" spans="1:3" ht="18.75">
      <c r="A12" s="133">
        <v>2</v>
      </c>
      <c r="B12" s="134" t="s">
        <v>187</v>
      </c>
      <c r="C12" s="135">
        <v>28141.4</v>
      </c>
    </row>
    <row r="13" spans="1:3" ht="18.75">
      <c r="A13" s="133">
        <v>3</v>
      </c>
      <c r="B13" s="134" t="s">
        <v>188</v>
      </c>
      <c r="C13" s="135">
        <v>4683.1</v>
      </c>
    </row>
    <row r="14" spans="1:3" ht="18.75">
      <c r="A14" s="133">
        <v>4</v>
      </c>
      <c r="B14" s="134" t="s">
        <v>174</v>
      </c>
      <c r="C14" s="135">
        <v>3061.2</v>
      </c>
    </row>
    <row r="15" spans="1:3" ht="18.75">
      <c r="A15" s="133">
        <v>5</v>
      </c>
      <c r="B15" s="134" t="s">
        <v>175</v>
      </c>
      <c r="C15" s="135">
        <v>1114</v>
      </c>
    </row>
    <row r="16" spans="1:3" ht="18.75">
      <c r="A16" s="133">
        <v>6</v>
      </c>
      <c r="B16" s="134" t="s">
        <v>176</v>
      </c>
      <c r="C16" s="135">
        <v>5709.1</v>
      </c>
    </row>
    <row r="17" spans="1:3" ht="18.75">
      <c r="A17" s="133">
        <v>7</v>
      </c>
      <c r="B17" s="134" t="s">
        <v>189</v>
      </c>
      <c r="C17" s="135">
        <v>11914.6</v>
      </c>
    </row>
    <row r="18" spans="1:3" ht="18.75">
      <c r="A18" s="133">
        <v>8</v>
      </c>
      <c r="B18" s="134" t="s">
        <v>177</v>
      </c>
      <c r="C18" s="135">
        <v>13506.9</v>
      </c>
    </row>
    <row r="19" spans="1:3" ht="18.75">
      <c r="A19" s="133">
        <v>9</v>
      </c>
      <c r="B19" s="134" t="s">
        <v>178</v>
      </c>
      <c r="C19" s="135">
        <v>3652</v>
      </c>
    </row>
    <row r="20" spans="1:3" ht="18.75">
      <c r="A20" s="133">
        <v>10</v>
      </c>
      <c r="B20" s="134" t="s">
        <v>179</v>
      </c>
      <c r="C20" s="135">
        <v>2528</v>
      </c>
    </row>
    <row r="21" spans="1:3" ht="18.75">
      <c r="A21" s="133">
        <v>11</v>
      </c>
      <c r="B21" s="134" t="s">
        <v>180</v>
      </c>
      <c r="C21" s="135">
        <v>3757.2</v>
      </c>
    </row>
    <row r="22" spans="1:3" ht="18.75">
      <c r="A22" s="133">
        <v>12</v>
      </c>
      <c r="B22" s="134" t="s">
        <v>181</v>
      </c>
      <c r="C22" s="135">
        <v>5526.9</v>
      </c>
    </row>
    <row r="23" spans="1:3" ht="18.75">
      <c r="A23" s="133">
        <v>13</v>
      </c>
      <c r="B23" s="134" t="s">
        <v>190</v>
      </c>
      <c r="C23" s="135">
        <v>14368.7</v>
      </c>
    </row>
    <row r="24" spans="1:3" ht="18.75">
      <c r="A24" s="133">
        <v>14</v>
      </c>
      <c r="B24" s="134" t="s">
        <v>182</v>
      </c>
      <c r="C24" s="135">
        <v>3855.2</v>
      </c>
    </row>
    <row r="25" spans="1:3" ht="19.5" thickBot="1">
      <c r="A25" s="133">
        <v>15</v>
      </c>
      <c r="B25" s="134" t="s">
        <v>183</v>
      </c>
      <c r="C25" s="135">
        <v>3594.6</v>
      </c>
    </row>
    <row r="26" spans="1:3" ht="19.5" thickBot="1">
      <c r="A26" s="136"/>
      <c r="B26" s="137" t="s">
        <v>193</v>
      </c>
      <c r="C26" s="138">
        <f>SUM(C11:C25)</f>
        <v>106388.39999999998</v>
      </c>
    </row>
  </sheetData>
  <sheetProtection/>
  <mergeCells count="1"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User</cp:lastModifiedBy>
  <cp:lastPrinted>2015-11-23T09:46:18Z</cp:lastPrinted>
  <dcterms:created xsi:type="dcterms:W3CDTF">2013-10-22T11:59:53Z</dcterms:created>
  <dcterms:modified xsi:type="dcterms:W3CDTF">2015-11-23T09:46:23Z</dcterms:modified>
  <cp:category/>
  <cp:version/>
  <cp:contentType/>
  <cp:contentStatus/>
</cp:coreProperties>
</file>